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434" lockStructure="1"/>
  <bookViews>
    <workbookView xWindow="120" yWindow="135" windowWidth="9420" windowHeight="4500" tabRatio="696"/>
  </bookViews>
  <sheets>
    <sheet name="400 Mile Rule Worksheet" sheetId="2" r:id="rId1"/>
    <sheet name="MileageCalc" sheetId="5" r:id="rId2"/>
    <sheet name="MileageCalc Instructions" sheetId="6" r:id="rId3"/>
    <sheet name="Calc for Worksheet " sheetId="9" state="hidden" r:id="rId4"/>
  </sheets>
  <definedNames>
    <definedName name="AutoRent">'400 Mile Rule Worksheet'!$X$28:$Z$35</definedName>
    <definedName name="Hotel1">#REF!</definedName>
    <definedName name="Hotel2">#REF!</definedName>
    <definedName name="_xlnm.Print_Area" localSheetId="0">'400 Mile Rule Worksheet'!$A$1:$V$65</definedName>
    <definedName name="_xlnm.Print_Area" localSheetId="1">MileageCalc!$A$1:$I$36</definedName>
  </definedNames>
  <calcPr calcId="145621"/>
</workbook>
</file>

<file path=xl/calcChain.xml><?xml version="1.0" encoding="utf-8"?>
<calcChain xmlns="http://schemas.openxmlformats.org/spreadsheetml/2006/main">
  <c r="V29" i="2" l="1"/>
  <c r="AC28" i="2" s="1"/>
  <c r="Y40" i="2" s="1"/>
  <c r="V32" i="2"/>
  <c r="AC24" i="2"/>
  <c r="C8" i="9"/>
  <c r="V36" i="2"/>
  <c r="D42" i="2" s="1"/>
  <c r="AC22" i="2"/>
  <c r="C7" i="9"/>
  <c r="C5" i="9"/>
  <c r="C23" i="5"/>
  <c r="C21" i="5"/>
  <c r="C18" i="5"/>
  <c r="V2" i="2"/>
  <c r="U14" i="2"/>
  <c r="C22" i="5"/>
  <c r="C6" i="9"/>
  <c r="C12" i="9" s="1"/>
  <c r="C13" i="9" s="1"/>
  <c r="AC25" i="2" s="1"/>
  <c r="AC26" i="2" s="1"/>
  <c r="X28" i="2" l="1"/>
  <c r="X35" i="2"/>
  <c r="X37" i="2"/>
  <c r="Y37" i="2"/>
  <c r="X39" i="2"/>
  <c r="C24" i="5"/>
</calcChain>
</file>

<file path=xl/sharedStrings.xml><?xml version="1.0" encoding="utf-8"?>
<sst xmlns="http://schemas.openxmlformats.org/spreadsheetml/2006/main" count="134" uniqueCount="118">
  <si>
    <t>TEXAS A&amp;M UNIVERSITY-TEXARKANA</t>
  </si>
  <si>
    <t xml:space="preserve">Date:  </t>
  </si>
  <si>
    <t>(Name)</t>
  </si>
  <si>
    <t>(Title)</t>
  </si>
  <si>
    <t>Approved:</t>
  </si>
  <si>
    <t>Disapproved:</t>
  </si>
  <si>
    <t>(Date)</t>
  </si>
  <si>
    <t>University vehicle</t>
  </si>
  <si>
    <t>Mileage</t>
  </si>
  <si>
    <t>Applicant's Signature</t>
  </si>
  <si>
    <t>(Vice President)</t>
  </si>
  <si>
    <t>Approved-Funds Available:</t>
  </si>
  <si>
    <t>Disapproved-Funds Unavailable:</t>
  </si>
  <si>
    <t>Purpose for Travel:</t>
  </si>
  <si>
    <t>Air Transportation</t>
  </si>
  <si>
    <t>Rental Vehicle</t>
  </si>
  <si>
    <t xml:space="preserve">Destination:  </t>
  </si>
  <si>
    <t xml:space="preserve">  Private vehicle</t>
  </si>
  <si>
    <t xml:space="preserve">Use this form if one of the following situations apply to your method of transportation to and from your destination: </t>
  </si>
  <si>
    <t xml:space="preserve">                                                                  Car Rental vs Mileage Reimbursement Calculator</t>
  </si>
  <si>
    <t>Input Variables</t>
  </si>
  <si>
    <t>Total Miles to be Traveled</t>
  </si>
  <si>
    <t>Total Days in Trip</t>
  </si>
  <si>
    <t>Car Rental Daily Price *</t>
  </si>
  <si>
    <t xml:space="preserve">Sales Tax </t>
  </si>
  <si>
    <t>Cost of Gasoline per Gallon</t>
  </si>
  <si>
    <t>Mileage Reimbursement Rate</t>
  </si>
  <si>
    <t>Rental Car Gas Mileage (MPG)</t>
  </si>
  <si>
    <t>Calculated Results</t>
  </si>
  <si>
    <t>Own Car Cost</t>
  </si>
  <si>
    <t>Rental Car Cost</t>
  </si>
  <si>
    <t>Rental</t>
  </si>
  <si>
    <t>Sales Tax</t>
  </si>
  <si>
    <t>Refueling</t>
  </si>
  <si>
    <t>Total</t>
  </si>
  <si>
    <t>Intermediate</t>
  </si>
  <si>
    <t xml:space="preserve">Midsize </t>
  </si>
  <si>
    <t xml:space="preserve">Fullsize </t>
  </si>
  <si>
    <t>Minivan</t>
  </si>
  <si>
    <t>Mid Size SUV</t>
  </si>
  <si>
    <t>15 Passenger Van</t>
  </si>
  <si>
    <t>INSTRUCTIONS FOR INPUT VARIABLES BOX:</t>
  </si>
  <si>
    <t>1) Enter the total round-trip miles that will be driven on the first row.</t>
  </si>
  <si>
    <t>2) Enter the total number of rental days that this trip will take on the second row.</t>
  </si>
  <si>
    <t>3) Enter the daily rate of the Enteprise car class that will be rented on the third row.</t>
  </si>
  <si>
    <t>4) Enter the local sales tax rate on the fourth row.</t>
  </si>
  <si>
    <t>5) Enter the market price of one gallon of fuel on the fifth row.</t>
  </si>
  <si>
    <t xml:space="preserve">ONCE YOU HAVE INPUT THESE VARIABLES, THE CALCULATOR WILL </t>
  </si>
  <si>
    <t>DETERMINE WHETHER IT IS MORE COST EFFECTIVE TO RENT A CAR FROM</t>
  </si>
  <si>
    <t>ENTERPRISE OR TAKE MILEAGE REIMBURSEMENT ON YOUR OWN CAR.</t>
  </si>
  <si>
    <t>THESE RESULTS WILL APPEAR IN THE "CALCULATED RESULTS" BOX.</t>
  </si>
  <si>
    <t>Account:</t>
  </si>
  <si>
    <t>Name:</t>
  </si>
  <si>
    <t>miles</t>
  </si>
  <si>
    <t>State law requires that you be informed of the following: (1) you are entitled to request to be informed about the information about yourself collected by use of this form (with a few exceptions as provided by law); (2) you are entitled to receive and review that information; and (3) you are entitled to have the information corrected at no charge to you.</t>
  </si>
  <si>
    <t>Justification for excess travel cost:</t>
  </si>
  <si>
    <t>Please enter following data if applicable (See page 8 of TAMUT Travel Guidelines found at travel website) :</t>
  </si>
  <si>
    <t>1.</t>
  </si>
  <si>
    <t>2.</t>
  </si>
  <si>
    <t>Total Miles to be Traveled Point-to-Point</t>
  </si>
  <si>
    <t>Total Estimated miles to be traveled during trip</t>
  </si>
  <si>
    <t>Daily Rate Accnt TX764X (TAMUT)</t>
  </si>
  <si>
    <t>Fuel Costs</t>
  </si>
  <si>
    <t xml:space="preserve">Total estimated rental cost  </t>
  </si>
  <si>
    <t>3.</t>
  </si>
  <si>
    <t>4.</t>
  </si>
  <si>
    <t>5.</t>
  </si>
  <si>
    <t>6.</t>
  </si>
  <si>
    <t>Estimated travel cost of alternative method:</t>
  </si>
  <si>
    <t>7.</t>
  </si>
  <si>
    <t>Estimated excess travel costs:</t>
  </si>
  <si>
    <t>Enter baggage handling fees, airport parking fees and other incidental costs incurred due to use of alternate method:</t>
  </si>
  <si>
    <t>Enter daily allowable meal rate for your location:</t>
  </si>
  <si>
    <t>Enter daily allowable hotel rate for your location:</t>
  </si>
  <si>
    <t>Enter all public transportation fees at your destination (taxi, shuttle, bus):</t>
  </si>
  <si>
    <t>Enter total nights lodging required if driving automobile to destination:</t>
  </si>
  <si>
    <t>Excess exceeds state allowance</t>
  </si>
  <si>
    <t>Alternate method exceeds most cost</t>
  </si>
  <si>
    <t>effective. Justification only</t>
  </si>
  <si>
    <t>Results:</t>
  </si>
  <si>
    <t>How many days?</t>
  </si>
  <si>
    <t>Est. Auto Rental</t>
  </si>
  <si>
    <t>Is auto being rented?</t>
  </si>
  <si>
    <t>Justification &amp; Supplemental app. Required</t>
  </si>
  <si>
    <t>Rental Auto Message</t>
  </si>
  <si>
    <t>Estimated Potential Savings is:</t>
  </si>
  <si>
    <t xml:space="preserve">Full size </t>
  </si>
  <si>
    <t xml:space="preserve">  Enter daily rate for your rental vehicle from the chart, below.</t>
  </si>
  <si>
    <t xml:space="preserve">  Enter current fuel price per gallon</t>
  </si>
  <si>
    <t xml:space="preserve">  Enter average MPG for your rental vehilce from the chart, below.</t>
  </si>
  <si>
    <t>Vehicle class</t>
  </si>
  <si>
    <t>Avg. MPG</t>
  </si>
  <si>
    <t>* Business Use Daily Rate -  Account # TX764X (TEXAS A&amp;M TEXARKANA)</t>
  </si>
  <si>
    <r>
      <t>Enter alternate method(s) of travel (</t>
    </r>
    <r>
      <rPr>
        <b/>
        <sz val="9"/>
        <color indexed="10"/>
        <rFont val="Arial"/>
        <family val="2"/>
      </rPr>
      <t>airfare, plus auto rental, etc.</t>
    </r>
    <r>
      <rPr>
        <sz val="9"/>
        <color indexed="63"/>
        <rFont val="Arial"/>
        <family val="2"/>
      </rPr>
      <t>):</t>
    </r>
  </si>
  <si>
    <t>Weekly Rate</t>
  </si>
  <si>
    <t>Daily Rate</t>
  </si>
  <si>
    <t xml:space="preserve">  Travel Application - 400 Mile Rule Worksheet</t>
  </si>
  <si>
    <t>Other:</t>
  </si>
  <si>
    <t>(Program Director/Supervisor Signature)</t>
  </si>
  <si>
    <t>(Account Manager Signature)</t>
  </si>
  <si>
    <t>Note: If you will be traveling by automobile, please consider renting a vehicle or using a University vehicle as there are potential cost savings. Please see "MileageCalc" tab for assistance with calculating rental estimate for your travel application.</t>
  </si>
  <si>
    <t>University Vehicle</t>
  </si>
  <si>
    <t>Method of transportation (please specify by clicking on applicable box):</t>
  </si>
  <si>
    <t>If you are renting a vehicle to travel to your destination, enter rental amount here &gt;&gt;</t>
  </si>
  <si>
    <r>
      <rPr>
        <b/>
        <sz val="9"/>
        <rFont val="Arial"/>
        <family val="2"/>
      </rPr>
      <t>Situation (2)</t>
    </r>
    <r>
      <rPr>
        <sz val="9"/>
        <rFont val="Arial"/>
        <family val="2"/>
      </rPr>
      <t>:   Your travel will exceed a distance of four hundred (400) miles one way, point-to-point from your headquarters to your destination and you will request travel to be paid</t>
    </r>
    <r>
      <rPr>
        <sz val="9"/>
        <color indexed="10"/>
        <rFont val="Arial"/>
        <family val="2"/>
      </rPr>
      <t xml:space="preserve"> </t>
    </r>
    <r>
      <rPr>
        <sz val="9"/>
        <rFont val="Arial"/>
        <family val="2"/>
      </rPr>
      <t>from state appropriated funds (accounts where the first digit is 1; for example 155200).  You must provide the one way, point-to-point mileage from Google Maps. Mileage must be the most direct route considering all relevant circumstances.</t>
    </r>
  </si>
  <si>
    <r>
      <rPr>
        <b/>
        <sz val="9"/>
        <rFont val="Arial"/>
        <family val="2"/>
      </rPr>
      <t>Situation (1)</t>
    </r>
    <r>
      <rPr>
        <sz val="9"/>
        <rFont val="Arial"/>
        <family val="2"/>
      </rPr>
      <t xml:space="preserve">:   The one way, point-to-point distance from your headquarters to your destination is four hundred miles or less </t>
    </r>
    <r>
      <rPr>
        <b/>
        <i/>
        <u/>
        <sz val="9"/>
        <rFont val="Arial"/>
        <family val="2"/>
      </rPr>
      <t>and</t>
    </r>
    <r>
      <rPr>
        <sz val="9"/>
        <rFont val="Arial"/>
        <family val="2"/>
      </rPr>
      <t xml:space="preserve"> you are planning to travel by other than automobile.  Point-to-point distance is the most direct route mileage, considering all relevant circumstances, you would drive one way from your campus to either your business destination or your hotel.  You will be able to determine this mileage by using Google Maps </t>
    </r>
    <r>
      <rPr>
        <b/>
        <sz val="9"/>
        <color indexed="10"/>
        <rFont val="Arial"/>
        <family val="2"/>
      </rPr>
      <t>(http://maps.google.com/)</t>
    </r>
    <r>
      <rPr>
        <sz val="9"/>
        <rFont val="Arial"/>
        <family val="2"/>
      </rPr>
      <t xml:space="preserve">. </t>
    </r>
  </si>
  <si>
    <t xml:space="preserve">Travel Limitations: </t>
  </si>
  <si>
    <r>
      <rPr>
        <b/>
        <u/>
        <sz val="9"/>
        <rFont val="Arial"/>
        <family val="2"/>
      </rPr>
      <t>If situation (1) applies to you</t>
    </r>
    <r>
      <rPr>
        <b/>
        <sz val="9"/>
        <rFont val="Arial"/>
        <family val="2"/>
      </rPr>
      <t>:</t>
    </r>
    <r>
      <rPr>
        <sz val="9"/>
        <rFont val="Arial"/>
        <family val="2"/>
      </rPr>
      <t xml:space="preserve"> Your travel</t>
    </r>
    <r>
      <rPr>
        <sz val="9"/>
        <color indexed="10"/>
        <rFont val="Arial"/>
        <family val="2"/>
      </rPr>
      <t xml:space="preserve"> </t>
    </r>
    <r>
      <rPr>
        <sz val="9"/>
        <rFont val="Arial"/>
        <family val="2"/>
      </rPr>
      <t xml:space="preserve">is limited to the cost of automobile travel unless your preferred alternative method is more cost-effective, considering all relevant circumstances.  If your preferred method cost is greater than the most cost effective method and you are requesting travel to be paid from state appropriated funds (accounts where the first digit is 1), you will be permitted to request state funds for your travel up to the most cost effective amount and the difference must be paid from institutional funds.  In order for you to travel by your preferred alternative method, you must provide the written justification on this form. You will be responsible for the excess cost of your travel if this form is not provided to the Travel Office.  </t>
    </r>
    <r>
      <rPr>
        <sz val="9"/>
        <color indexed="10"/>
        <rFont val="Arial"/>
        <family val="2"/>
      </rPr>
      <t xml:space="preserve"> </t>
    </r>
  </si>
  <si>
    <r>
      <rPr>
        <b/>
        <u/>
        <sz val="9"/>
        <rFont val="Arial"/>
        <family val="2"/>
      </rPr>
      <t>If situation (2) applies to you</t>
    </r>
    <r>
      <rPr>
        <sz val="9"/>
        <rFont val="Arial"/>
        <family val="2"/>
      </rPr>
      <t>: If you are requesting travel to be paid</t>
    </r>
    <r>
      <rPr>
        <sz val="9"/>
        <color indexed="10"/>
        <rFont val="Arial"/>
        <family val="2"/>
      </rPr>
      <t xml:space="preserve"> </t>
    </r>
    <r>
      <rPr>
        <sz val="9"/>
        <rFont val="Arial"/>
        <family val="2"/>
      </rPr>
      <t>from state appropriated funds, your travel is limited to the  most cost-effective method, considering all relevant circumstances.  You will be allowed to request state funds for your travel up to the most cost effective amount calculated below.  The excess amount must be paid from institutional funds.  You must have approval from the account manager of the institutional funds prior to your departure. Provide a written justification on this form for the need to travel using your preferred alternative method . You will be responsible for the excess cost of your travel if this form is not provided to the Travel Office</t>
    </r>
  </si>
  <si>
    <r>
      <t>Estim</t>
    </r>
    <r>
      <rPr>
        <sz val="10"/>
        <color indexed="8"/>
        <rFont val="Arial"/>
        <family val="2"/>
      </rPr>
      <t>ated vehicle mileage, point t</t>
    </r>
    <r>
      <rPr>
        <sz val="10"/>
        <rFont val="Arial"/>
        <family val="2"/>
      </rPr>
      <t xml:space="preserve">o point, one way (print and attach mileage from Google Maps website):  </t>
    </r>
  </si>
  <si>
    <t>Your alternative method of travel exceeds the estimated most cost effective method of travel.  Since you are requesting travel with state appropriated funds, your Concur travel authorization request must have the excess amount charged to a non-state account and you must complete the justification on this form for the reason for the excess cost of your travel. You must obtain approval signatures on this form and forward the completed form to the Travel Office.</t>
  </si>
  <si>
    <t>Your alternative method of travel exceeds the estimated most cost effective method of travel.  Since you are NOT requesting travel with state appropriated funds, you must complete the justification on this form for the reason for the excess cost of your travel. Forward this form to the Travel Specialist and complete your travel in Concur.</t>
  </si>
  <si>
    <t xml:space="preserve">                 PLEASE ENTER A VALID ACCOUNT NUMBER.</t>
  </si>
  <si>
    <r>
      <t xml:space="preserve">If alternative method will require more or less nights lodging, enter amount here; </t>
    </r>
    <r>
      <rPr>
        <b/>
        <sz val="10"/>
        <color indexed="10"/>
        <rFont val="Arial"/>
        <family val="2"/>
      </rPr>
      <t>NOTE: if alternate method will require zero nights lodging, enter 0 (leave blank if lodging nights are the same):</t>
    </r>
  </si>
  <si>
    <t>Est. Savings Rental</t>
  </si>
  <si>
    <t>Est. Savings TAMUT</t>
  </si>
  <si>
    <t xml:space="preserve">If the results, below,  require this form to be submitted, your travel authorization request cannot be cleared in Concur by the Travel Specialist if this form is not forwarded to the Travel Office.   </t>
  </si>
  <si>
    <r>
      <t xml:space="preserve">Estimated total cost of travel by personal auto </t>
    </r>
    <r>
      <rPr>
        <sz val="8"/>
        <rFont val="Arial"/>
        <family val="2"/>
      </rPr>
      <t>(current rate per mile $0.54)</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</si>
</sst>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mm/dd/yy;@"/>
    <numFmt numFmtId="165" formatCode="_(&quot;$&quot;* #,##0.000_);_(&quot;$&quot;* \(#,##0.000\);_(&quot;$&quot;* &quot;-&quot;??_);_(@_)"/>
    <numFmt numFmtId="166" formatCode="_(* #,##0_);_(* \(#,##0\);_(* &quot;-&quot;??_);_(@_)"/>
  </numFmts>
  <fonts count="38" x14ac:knownFonts="1">
    <font>
      <sz val="10"/>
      <name val="Arial"/>
    </font>
    <font>
      <sz val="8"/>
      <name val="Arial"/>
      <family val="2"/>
    </font>
    <font>
      <sz val="7"/>
      <name val="Arial"/>
      <family val="2"/>
    </font>
    <font>
      <sz val="9"/>
      <name val="Arial"/>
      <family val="2"/>
    </font>
    <font>
      <sz val="12"/>
      <name val="Arial"/>
      <family val="2"/>
    </font>
    <font>
      <sz val="17"/>
      <name val="Arial"/>
      <family val="2"/>
    </font>
    <font>
      <sz val="6"/>
      <name val="Arial"/>
      <family val="2"/>
    </font>
    <font>
      <sz val="10"/>
      <name val="Arial"/>
      <family val="2"/>
    </font>
    <font>
      <b/>
      <sz val="10"/>
      <name val="Arial"/>
      <family val="2"/>
    </font>
    <font>
      <b/>
      <sz val="9"/>
      <name val="Arial"/>
      <family val="2"/>
    </font>
    <font>
      <b/>
      <sz val="16"/>
      <name val="Arial"/>
      <family val="2"/>
    </font>
    <font>
      <b/>
      <i/>
      <u/>
      <sz val="9"/>
      <name val="Arial"/>
      <family val="2"/>
    </font>
    <font>
      <b/>
      <u/>
      <sz val="9"/>
      <name val="Arial"/>
      <family val="2"/>
    </font>
    <font>
      <b/>
      <u/>
      <sz val="10"/>
      <name val="Arial"/>
      <family val="2"/>
    </font>
    <font>
      <sz val="9"/>
      <color indexed="63"/>
      <name val="Arial"/>
      <family val="2"/>
    </font>
    <font>
      <b/>
      <sz val="14"/>
      <color indexed="17"/>
      <name val="Arial"/>
      <family val="2"/>
    </font>
    <font>
      <b/>
      <sz val="10"/>
      <color indexed="9"/>
      <name val="Arial"/>
      <family val="2"/>
    </font>
    <font>
      <u val="singleAccounting"/>
      <sz val="10"/>
      <name val="Arial"/>
      <family val="2"/>
    </font>
    <font>
      <sz val="10"/>
      <color indexed="8"/>
      <name val="Arial"/>
      <family val="2"/>
    </font>
    <font>
      <sz val="10"/>
      <color indexed="9"/>
      <name val="Arial"/>
      <family val="2"/>
    </font>
    <font>
      <b/>
      <sz val="16"/>
      <color indexed="9"/>
      <name val="Arial"/>
      <family val="2"/>
    </font>
    <font>
      <sz val="16"/>
      <color indexed="9"/>
      <name val="Arial"/>
      <family val="2"/>
    </font>
    <font>
      <sz val="16"/>
      <name val="Arial"/>
      <family val="2"/>
    </font>
    <font>
      <b/>
      <i/>
      <sz val="9"/>
      <name val="Arial"/>
      <family val="2"/>
    </font>
    <font>
      <b/>
      <sz val="11"/>
      <name val="Arial"/>
      <family val="2"/>
    </font>
    <font>
      <b/>
      <sz val="9"/>
      <color indexed="10"/>
      <name val="Arial"/>
      <family val="2"/>
    </font>
    <font>
      <b/>
      <sz val="10"/>
      <color indexed="10"/>
      <name val="Arial"/>
      <family val="2"/>
    </font>
    <font>
      <sz val="9"/>
      <color indexed="10"/>
      <name val="Arial"/>
      <family val="2"/>
    </font>
    <font>
      <sz val="10"/>
      <color theme="1"/>
      <name val="Arial"/>
      <family val="2"/>
    </font>
    <font>
      <b/>
      <sz val="9"/>
      <color rgb="FF333333"/>
      <name val="Arial"/>
      <family val="2"/>
    </font>
    <font>
      <sz val="8"/>
      <color rgb="FFFF0000"/>
      <name val="Arial"/>
      <family val="2"/>
    </font>
    <font>
      <sz val="9"/>
      <color rgb="FF333333"/>
      <name val="Arial"/>
      <family val="2"/>
    </font>
    <font>
      <b/>
      <sz val="10"/>
      <color theme="1"/>
      <name val="Arial"/>
      <family val="2"/>
    </font>
    <font>
      <sz val="9"/>
      <color theme="1"/>
      <name val="Arial"/>
      <family val="2"/>
    </font>
    <font>
      <b/>
      <sz val="9"/>
      <color rgb="FFFF0000"/>
      <name val="Arial"/>
      <family val="2"/>
    </font>
    <font>
      <b/>
      <sz val="8"/>
      <color theme="1"/>
      <name val="Arial"/>
      <family val="2"/>
    </font>
    <font>
      <b/>
      <sz val="8"/>
      <color rgb="FFFF0000"/>
      <name val="Arial"/>
      <family val="2"/>
    </font>
    <font>
      <sz val="10.5"/>
      <color rgb="FFFF0000"/>
      <name val="Arial"/>
      <family val="2"/>
    </font>
  </fonts>
  <fills count="8">
    <fill>
      <patternFill patternType="none"/>
    </fill>
    <fill>
      <patternFill patternType="gray125"/>
    </fill>
    <fill>
      <patternFill patternType="solid">
        <fgColor indexed="17"/>
        <bgColor indexed="64"/>
      </patternFill>
    </fill>
    <fill>
      <patternFill patternType="solid">
        <fgColor indexed="8"/>
        <bgColor indexed="64"/>
      </patternFill>
    </fill>
    <fill>
      <patternFill patternType="solid">
        <fgColor indexed="9"/>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39997558519241921"/>
        <bgColor indexed="64"/>
      </patternFill>
    </fill>
  </fills>
  <borders count="36">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cellStyleXfs>
  <cellXfs count="281">
    <xf numFmtId="0" fontId="0" fillId="0" borderId="0" xfId="0"/>
    <xf numFmtId="0" fontId="15" fillId="0" borderId="0" xfId="3" applyFont="1" applyAlignment="1"/>
    <xf numFmtId="0" fontId="7" fillId="0" borderId="0" xfId="3"/>
    <xf numFmtId="0" fontId="7" fillId="0" borderId="1" xfId="3" applyBorder="1"/>
    <xf numFmtId="0" fontId="7" fillId="0" borderId="2" xfId="3" applyBorder="1"/>
    <xf numFmtId="166" fontId="0" fillId="0" borderId="0" xfId="1" applyNumberFormat="1" applyFont="1"/>
    <xf numFmtId="4" fontId="7" fillId="0" borderId="1" xfId="3" applyNumberFormat="1" applyFill="1" applyBorder="1"/>
    <xf numFmtId="0" fontId="7" fillId="0" borderId="0" xfId="3" applyFill="1" applyBorder="1"/>
    <xf numFmtId="0" fontId="18" fillId="0" borderId="1" xfId="3" applyFont="1" applyFill="1" applyBorder="1" applyAlignment="1">
      <alignment horizontal="left"/>
    </xf>
    <xf numFmtId="0" fontId="7" fillId="0" borderId="2" xfId="3" applyFill="1" applyBorder="1"/>
    <xf numFmtId="0" fontId="5" fillId="0" borderId="0" xfId="0" applyFont="1" applyBorder="1" applyProtection="1"/>
    <xf numFmtId="0" fontId="5" fillId="0" borderId="0" xfId="0" applyFont="1" applyProtection="1"/>
    <xf numFmtId="0" fontId="7" fillId="0" borderId="0" xfId="0" applyFont="1" applyBorder="1" applyAlignment="1" applyProtection="1">
      <alignment horizontal="left"/>
    </xf>
    <xf numFmtId="0" fontId="7" fillId="0" borderId="0" xfId="0" applyFont="1" applyBorder="1" applyAlignment="1" applyProtection="1"/>
    <xf numFmtId="0" fontId="7" fillId="0" borderId="0" xfId="0" applyFont="1" applyBorder="1" applyAlignment="1" applyProtection="1">
      <alignment horizontal="right"/>
    </xf>
    <xf numFmtId="0" fontId="1" fillId="0" borderId="0" xfId="0" applyFont="1" applyBorder="1" applyProtection="1"/>
    <xf numFmtId="0" fontId="2" fillId="0" borderId="0" xfId="0" applyFont="1" applyBorder="1" applyAlignment="1" applyProtection="1">
      <alignment horizontal="center"/>
    </xf>
    <xf numFmtId="0" fontId="1" fillId="0" borderId="0" xfId="0" applyFont="1" applyBorder="1" applyAlignment="1" applyProtection="1"/>
    <xf numFmtId="0" fontId="1" fillId="0" borderId="0" xfId="0" applyFont="1" applyProtection="1"/>
    <xf numFmtId="0" fontId="8" fillId="0" borderId="0" xfId="0" applyFont="1" applyBorder="1" applyAlignment="1" applyProtection="1">
      <alignment horizontal="center"/>
    </xf>
    <xf numFmtId="0" fontId="7" fillId="0" borderId="0" xfId="0" applyFont="1" applyBorder="1" applyProtection="1"/>
    <xf numFmtId="0" fontId="8" fillId="0" borderId="0" xfId="0" applyFont="1" applyFill="1" applyBorder="1" applyAlignment="1" applyProtection="1">
      <alignment horizontal="center"/>
    </xf>
    <xf numFmtId="0" fontId="7" fillId="0" borderId="0" xfId="0" applyFont="1" applyFill="1" applyBorder="1" applyAlignment="1" applyProtection="1"/>
    <xf numFmtId="0" fontId="7" fillId="0" borderId="0" xfId="0" applyFont="1" applyBorder="1" applyAlignment="1" applyProtection="1">
      <alignment horizontal="center"/>
    </xf>
    <xf numFmtId="0" fontId="7" fillId="0" borderId="0" xfId="0" applyFont="1" applyFill="1" applyBorder="1" applyAlignment="1" applyProtection="1">
      <alignment horizontal="left"/>
    </xf>
    <xf numFmtId="0" fontId="6" fillId="0" borderId="0" xfId="0" applyFont="1" applyBorder="1" applyAlignment="1" applyProtection="1">
      <alignment horizontal="center"/>
    </xf>
    <xf numFmtId="0" fontId="6" fillId="0" borderId="0" xfId="0" applyFont="1" applyBorder="1" applyProtection="1"/>
    <xf numFmtId="0" fontId="1" fillId="0" borderId="0" xfId="0" applyFont="1" applyFill="1" applyBorder="1" applyProtection="1"/>
    <xf numFmtId="0" fontId="7" fillId="0" borderId="0" xfId="0" applyFont="1" applyFill="1" applyBorder="1" applyAlignment="1" applyProtection="1">
      <alignment horizontal="center"/>
    </xf>
    <xf numFmtId="0" fontId="7" fillId="0" borderId="0" xfId="0" applyFont="1" applyBorder="1" applyAlignment="1" applyProtection="1">
      <alignment vertical="center" wrapText="1"/>
    </xf>
    <xf numFmtId="3" fontId="28" fillId="0" borderId="3" xfId="3" applyNumberFormat="1" applyFont="1" applyBorder="1" applyAlignment="1">
      <alignment horizontal="right"/>
    </xf>
    <xf numFmtId="8" fontId="28" fillId="0" borderId="3" xfId="2" applyNumberFormat="1" applyFont="1" applyBorder="1" applyAlignment="1">
      <alignment horizontal="right"/>
    </xf>
    <xf numFmtId="10" fontId="28" fillId="0" borderId="3" xfId="2" applyNumberFormat="1" applyFont="1" applyBorder="1" applyAlignment="1">
      <alignment horizontal="right"/>
    </xf>
    <xf numFmtId="8" fontId="28" fillId="0" borderId="4" xfId="2" applyNumberFormat="1" applyFont="1" applyBorder="1" applyAlignment="1">
      <alignment horizontal="right"/>
    </xf>
    <xf numFmtId="166" fontId="28" fillId="0" borderId="3" xfId="1" applyNumberFormat="1" applyFont="1" applyBorder="1" applyAlignment="1">
      <alignment horizontal="right"/>
    </xf>
    <xf numFmtId="0" fontId="7" fillId="0" borderId="4" xfId="3" applyBorder="1"/>
    <xf numFmtId="0" fontId="7" fillId="0" borderId="0" xfId="0" applyFont="1" applyFill="1" applyBorder="1" applyProtection="1"/>
    <xf numFmtId="0" fontId="1" fillId="0" borderId="0" xfId="0" applyFont="1" applyFill="1" applyBorder="1" applyAlignment="1" applyProtection="1">
      <alignment vertical="center"/>
    </xf>
    <xf numFmtId="0" fontId="7" fillId="0" borderId="0" xfId="0" applyFont="1" applyProtection="1"/>
    <xf numFmtId="0" fontId="7" fillId="0" borderId="0" xfId="0" applyFont="1" applyAlignment="1" applyProtection="1">
      <alignment wrapText="1"/>
    </xf>
    <xf numFmtId="0" fontId="7" fillId="0" borderId="0" xfId="0" applyFont="1" applyAlignment="1" applyProtection="1"/>
    <xf numFmtId="0" fontId="7" fillId="0" borderId="0" xfId="0" applyFont="1" applyAlignment="1" applyProtection="1">
      <alignment horizontal="left" wrapText="1"/>
    </xf>
    <xf numFmtId="0" fontId="7" fillId="0" borderId="0" xfId="0" applyFont="1" applyAlignment="1" applyProtection="1">
      <alignment horizontal="left" vertical="center" wrapText="1"/>
    </xf>
    <xf numFmtId="0" fontId="7" fillId="0" borderId="0" xfId="0" applyFont="1" applyAlignment="1" applyProtection="1">
      <alignment vertical="center"/>
    </xf>
    <xf numFmtId="0" fontId="3" fillId="0" borderId="0" xfId="0" applyFont="1" applyBorder="1" applyAlignment="1" applyProtection="1">
      <alignment horizontal="left" vertical="center" wrapText="1"/>
    </xf>
    <xf numFmtId="0" fontId="1" fillId="0" borderId="0" xfId="0" applyFont="1" applyAlignment="1" applyProtection="1"/>
    <xf numFmtId="0" fontId="3" fillId="0" borderId="0" xfId="0" applyFont="1" applyBorder="1" applyAlignment="1" applyProtection="1">
      <alignment horizontal="left"/>
    </xf>
    <xf numFmtId="0" fontId="3" fillId="0" borderId="0" xfId="0" applyFont="1" applyBorder="1" applyAlignment="1" applyProtection="1">
      <alignment vertical="center" wrapText="1"/>
    </xf>
    <xf numFmtId="1" fontId="8" fillId="0" borderId="0" xfId="0" applyNumberFormat="1" applyFont="1" applyFill="1" applyBorder="1" applyAlignment="1" applyProtection="1">
      <alignment horizontal="center"/>
    </xf>
    <xf numFmtId="0" fontId="1" fillId="0" borderId="0" xfId="0" applyFont="1" applyFill="1" applyBorder="1" applyAlignment="1" applyProtection="1"/>
    <xf numFmtId="49" fontId="7" fillId="0" borderId="0" xfId="0" applyNumberFormat="1" applyFont="1" applyBorder="1" applyAlignment="1" applyProtection="1">
      <alignment horizontal="left"/>
    </xf>
    <xf numFmtId="0" fontId="7" fillId="0" borderId="0" xfId="0" applyFont="1" applyBorder="1" applyAlignment="1" applyProtection="1">
      <alignment wrapText="1"/>
    </xf>
    <xf numFmtId="0" fontId="7" fillId="0" borderId="0" xfId="0" applyFont="1" applyAlignment="1" applyProtection="1">
      <alignment horizontal="left"/>
    </xf>
    <xf numFmtId="3" fontId="7" fillId="0" borderId="0" xfId="0" applyNumberFormat="1" applyFont="1" applyFill="1" applyBorder="1" applyAlignment="1" applyProtection="1">
      <alignment horizontal="center"/>
    </xf>
    <xf numFmtId="49" fontId="8" fillId="0" borderId="0" xfId="0" applyNumberFormat="1" applyFont="1" applyBorder="1" applyAlignment="1" applyProtection="1">
      <alignment horizontal="center"/>
    </xf>
    <xf numFmtId="49" fontId="8" fillId="0" borderId="0" xfId="0" applyNumberFormat="1" applyFont="1" applyFill="1" applyBorder="1" applyAlignment="1" applyProtection="1">
      <alignment horizontal="center"/>
    </xf>
    <xf numFmtId="49" fontId="8" fillId="0" borderId="0" xfId="0" applyNumberFormat="1" applyFont="1" applyAlignment="1" applyProtection="1">
      <alignment horizontal="center"/>
    </xf>
    <xf numFmtId="8" fontId="8" fillId="0" borderId="5" xfId="0" quotePrefix="1" applyNumberFormat="1" applyFont="1" applyBorder="1" applyAlignment="1" applyProtection="1">
      <alignment horizontal="center"/>
    </xf>
    <xf numFmtId="8" fontId="8" fillId="0" borderId="0" xfId="0" quotePrefix="1" applyNumberFormat="1" applyFont="1" applyBorder="1" applyAlignment="1" applyProtection="1">
      <alignment horizontal="center"/>
    </xf>
    <xf numFmtId="8" fontId="8" fillId="0" borderId="0" xfId="0" applyNumberFormat="1" applyFont="1" applyBorder="1" applyAlignment="1" applyProtection="1">
      <alignment horizontal="center"/>
    </xf>
    <xf numFmtId="8" fontId="8" fillId="0" borderId="0" xfId="0" applyNumberFormat="1" applyFont="1" applyFill="1" applyBorder="1" applyAlignment="1" applyProtection="1">
      <alignment horizontal="center"/>
    </xf>
    <xf numFmtId="0" fontId="29" fillId="0" borderId="0" xfId="0" applyFont="1" applyAlignment="1" applyProtection="1">
      <alignment vertical="center" wrapText="1"/>
    </xf>
    <xf numFmtId="0" fontId="29" fillId="0" borderId="0" xfId="0" applyFont="1" applyAlignment="1" applyProtection="1">
      <alignment horizontal="left" vertical="center" wrapText="1"/>
    </xf>
    <xf numFmtId="49" fontId="7" fillId="0" borderId="0" xfId="0" applyNumberFormat="1" applyFont="1" applyBorder="1" applyAlignment="1" applyProtection="1">
      <alignment horizontal="right"/>
    </xf>
    <xf numFmtId="0" fontId="30" fillId="0" borderId="0" xfId="0" quotePrefix="1" applyFont="1" applyFill="1" applyBorder="1" applyAlignment="1" applyProtection="1">
      <alignment vertical="center"/>
    </xf>
    <xf numFmtId="0" fontId="31" fillId="0" borderId="0" xfId="0" applyFont="1" applyAlignment="1" applyProtection="1">
      <alignment vertical="center"/>
    </xf>
    <xf numFmtId="8" fontId="32" fillId="0" borderId="0" xfId="0" applyNumberFormat="1" applyFont="1" applyBorder="1" applyAlignment="1" applyProtection="1">
      <alignment horizontal="center" wrapText="1"/>
    </xf>
    <xf numFmtId="0" fontId="33" fillId="0" borderId="0" xfId="0" applyFont="1" applyAlignment="1" applyProtection="1">
      <alignment horizontal="left" vertical="center"/>
    </xf>
    <xf numFmtId="40" fontId="1" fillId="0" borderId="0" xfId="0" applyNumberFormat="1" applyFont="1" applyAlignment="1" applyProtection="1"/>
    <xf numFmtId="0" fontId="28" fillId="0" borderId="0" xfId="0" applyFont="1" applyAlignment="1" applyProtection="1"/>
    <xf numFmtId="8" fontId="1" fillId="0" borderId="0" xfId="0" applyNumberFormat="1" applyFont="1" applyAlignment="1" applyProtection="1"/>
    <xf numFmtId="0" fontId="8" fillId="0" borderId="0" xfId="0" applyFont="1" applyBorder="1" applyAlignment="1" applyProtection="1">
      <alignment horizontal="left"/>
    </xf>
    <xf numFmtId="0" fontId="33" fillId="0" borderId="0" xfId="0" applyFont="1" applyAlignment="1" applyProtection="1">
      <alignment horizontal="left" vertical="center" wrapText="1"/>
    </xf>
    <xf numFmtId="49" fontId="7" fillId="0" borderId="0" xfId="0" applyNumberFormat="1" applyFont="1" applyBorder="1" applyAlignment="1" applyProtection="1">
      <alignment vertical="top" wrapText="1" readingOrder="1"/>
    </xf>
    <xf numFmtId="0" fontId="7" fillId="0" borderId="5" xfId="0" applyFont="1" applyBorder="1" applyProtection="1"/>
    <xf numFmtId="0" fontId="1" fillId="0" borderId="0" xfId="0" applyFont="1" applyAlignment="1" applyProtection="1">
      <alignment horizontal="left" vertical="center" wrapText="1"/>
    </xf>
    <xf numFmtId="0" fontId="7" fillId="5" borderId="0" xfId="0" applyFont="1" applyFill="1" applyProtection="1"/>
    <xf numFmtId="3" fontId="24" fillId="6" borderId="5" xfId="0" applyNumberFormat="1" applyFont="1" applyFill="1" applyBorder="1" applyAlignment="1" applyProtection="1">
      <alignment horizontal="center"/>
      <protection locked="0"/>
    </xf>
    <xf numFmtId="0" fontId="8" fillId="6" borderId="5" xfId="0" applyFont="1" applyFill="1" applyBorder="1" applyAlignment="1" applyProtection="1">
      <alignment horizontal="center"/>
      <protection locked="0"/>
    </xf>
    <xf numFmtId="8" fontId="8" fillId="6" borderId="5" xfId="0" applyNumberFormat="1" applyFont="1" applyFill="1" applyBorder="1" applyAlignment="1" applyProtection="1">
      <alignment horizontal="center"/>
      <protection locked="0"/>
    </xf>
    <xf numFmtId="8" fontId="1" fillId="0" borderId="0" xfId="0" quotePrefix="1" applyNumberFormat="1" applyFont="1" applyBorder="1" applyAlignment="1" applyProtection="1"/>
    <xf numFmtId="0" fontId="28" fillId="0" borderId="3" xfId="3" quotePrefix="1" applyFont="1" applyBorder="1" applyAlignment="1">
      <alignment horizontal="right"/>
    </xf>
    <xf numFmtId="8" fontId="1" fillId="0" borderId="0" xfId="0" applyNumberFormat="1" applyFont="1" applyFill="1" applyBorder="1" applyAlignment="1" applyProtection="1"/>
    <xf numFmtId="0" fontId="1" fillId="5" borderId="6" xfId="0" applyFont="1" applyFill="1" applyBorder="1" applyAlignment="1" applyProtection="1">
      <alignment horizontal="center"/>
    </xf>
    <xf numFmtId="0" fontId="31" fillId="0" borderId="0" xfId="0" applyFont="1" applyBorder="1" applyAlignment="1" applyProtection="1">
      <alignment horizontal="left" vertical="top" wrapText="1"/>
    </xf>
    <xf numFmtId="0" fontId="33" fillId="0" borderId="0" xfId="0" applyFont="1" applyFill="1" applyAlignment="1" applyProtection="1">
      <alignment horizontal="left" vertical="center" wrapText="1"/>
    </xf>
    <xf numFmtId="0" fontId="2" fillId="0" borderId="0" xfId="0" applyFont="1" applyFill="1" applyBorder="1" applyAlignment="1" applyProtection="1">
      <alignment horizontal="center"/>
    </xf>
    <xf numFmtId="8" fontId="1" fillId="5" borderId="6" xfId="0" quotePrefix="1" applyNumberFormat="1" applyFont="1" applyFill="1" applyBorder="1" applyAlignment="1" applyProtection="1"/>
    <xf numFmtId="8" fontId="1" fillId="5" borderId="6" xfId="0" applyNumberFormat="1" applyFont="1" applyFill="1" applyBorder="1" applyAlignment="1" applyProtection="1"/>
    <xf numFmtId="0" fontId="3" fillId="0" borderId="0" xfId="0" applyFont="1" applyFill="1" applyBorder="1" applyAlignment="1" applyProtection="1">
      <alignment vertical="top"/>
    </xf>
    <xf numFmtId="0" fontId="3" fillId="0" borderId="0" xfId="0" applyFont="1" applyFill="1" applyBorder="1" applyAlignment="1" applyProtection="1">
      <alignment vertical="center"/>
    </xf>
    <xf numFmtId="0" fontId="31" fillId="0" borderId="0" xfId="0" applyFont="1" applyFill="1" applyBorder="1" applyAlignment="1" applyProtection="1">
      <alignment horizontal="left" vertical="center" wrapText="1"/>
    </xf>
    <xf numFmtId="8" fontId="34" fillId="0" borderId="0" xfId="0" quotePrefix="1" applyNumberFormat="1" applyFont="1" applyFill="1" applyBorder="1" applyAlignment="1" applyProtection="1">
      <alignment horizontal="center" vertical="center"/>
    </xf>
    <xf numFmtId="0" fontId="7" fillId="0" borderId="0" xfId="0" applyFont="1" applyFill="1" applyAlignment="1" applyProtection="1"/>
    <xf numFmtId="8" fontId="8" fillId="0" borderId="0" xfId="0" quotePrefix="1" applyNumberFormat="1" applyFont="1" applyFill="1" applyBorder="1" applyAlignment="1" applyProtection="1">
      <alignment horizontal="center"/>
    </xf>
    <xf numFmtId="8" fontId="32" fillId="0" borderId="0" xfId="0" applyNumberFormat="1" applyFont="1" applyFill="1" applyAlignment="1" applyProtection="1">
      <alignment horizontal="center" wrapText="1"/>
    </xf>
    <xf numFmtId="49" fontId="7" fillId="0" borderId="0" xfId="0" applyNumberFormat="1" applyFont="1" applyFill="1" applyBorder="1" applyAlignment="1" applyProtection="1">
      <alignment vertical="top" wrapText="1" readingOrder="1"/>
    </xf>
    <xf numFmtId="0" fontId="32" fillId="6" borderId="6" xfId="3" applyFont="1" applyFill="1" applyBorder="1" applyAlignment="1" applyProtection="1">
      <alignment horizontal="right"/>
      <protection locked="0"/>
    </xf>
    <xf numFmtId="44" fontId="32" fillId="6" borderId="6" xfId="2" applyFont="1" applyFill="1" applyBorder="1" applyAlignment="1" applyProtection="1">
      <alignment horizontal="center"/>
      <protection locked="0"/>
    </xf>
    <xf numFmtId="166" fontId="32" fillId="6" borderId="6" xfId="1" applyNumberFormat="1" applyFont="1" applyFill="1" applyBorder="1" applyAlignment="1" applyProtection="1">
      <alignment horizontal="center"/>
      <protection locked="0"/>
    </xf>
    <xf numFmtId="0" fontId="15" fillId="0" borderId="0" xfId="3" applyFont="1" applyAlignment="1" applyProtection="1"/>
    <xf numFmtId="0" fontId="7" fillId="0" borderId="0" xfId="3" applyProtection="1"/>
    <xf numFmtId="0" fontId="7" fillId="0" borderId="1" xfId="3" applyBorder="1" applyProtection="1"/>
    <xf numFmtId="0" fontId="7" fillId="0" borderId="0" xfId="3" applyAlignment="1" applyProtection="1">
      <alignment horizontal="left"/>
    </xf>
    <xf numFmtId="10" fontId="32" fillId="0" borderId="3" xfId="2" applyNumberFormat="1" applyFont="1" applyBorder="1" applyAlignment="1" applyProtection="1">
      <alignment horizontal="right"/>
    </xf>
    <xf numFmtId="165" fontId="32" fillId="0" borderId="3" xfId="2" applyNumberFormat="1" applyFont="1" applyBorder="1" applyAlignment="1" applyProtection="1">
      <alignment horizontal="center"/>
    </xf>
    <xf numFmtId="44" fontId="7" fillId="0" borderId="0" xfId="3" applyNumberFormat="1" applyAlignment="1" applyProtection="1">
      <alignment horizontal="left"/>
    </xf>
    <xf numFmtId="0" fontId="7" fillId="0" borderId="2" xfId="3" applyBorder="1" applyProtection="1"/>
    <xf numFmtId="166" fontId="0" fillId="0" borderId="0" xfId="1" applyNumberFormat="1" applyFont="1" applyProtection="1"/>
    <xf numFmtId="0" fontId="7" fillId="0" borderId="3" xfId="3" applyBorder="1" applyProtection="1"/>
    <xf numFmtId="44" fontId="8" fillId="0" borderId="3" xfId="3" applyNumberFormat="1" applyFont="1" applyBorder="1" applyProtection="1"/>
    <xf numFmtId="0" fontId="7" fillId="0" borderId="7" xfId="3" applyBorder="1" applyProtection="1"/>
    <xf numFmtId="166" fontId="0" fillId="0" borderId="8" xfId="1" applyNumberFormat="1" applyFont="1" applyBorder="1" applyProtection="1"/>
    <xf numFmtId="44" fontId="7" fillId="0" borderId="3" xfId="3" applyNumberFormat="1" applyFont="1" applyBorder="1" applyProtection="1"/>
    <xf numFmtId="43" fontId="17" fillId="0" borderId="3" xfId="3" applyNumberFormat="1" applyFont="1" applyBorder="1" applyProtection="1"/>
    <xf numFmtId="166" fontId="0" fillId="0" borderId="4" xfId="1" applyNumberFormat="1" applyFont="1" applyBorder="1" applyProtection="1"/>
    <xf numFmtId="0" fontId="7" fillId="0" borderId="0" xfId="3" applyBorder="1" applyProtection="1"/>
    <xf numFmtId="0" fontId="8" fillId="0" borderId="9" xfId="3" applyFont="1" applyBorder="1" applyAlignment="1" applyProtection="1">
      <alignment horizontal="center"/>
    </xf>
    <xf numFmtId="0" fontId="8" fillId="0" borderId="6" xfId="0" applyFont="1" applyBorder="1" applyAlignment="1" applyProtection="1">
      <alignment horizontal="center"/>
    </xf>
    <xf numFmtId="0" fontId="8" fillId="0" borderId="10" xfId="3" applyFont="1" applyBorder="1" applyAlignment="1" applyProtection="1">
      <alignment horizontal="center"/>
    </xf>
    <xf numFmtId="4" fontId="7" fillId="0" borderId="1" xfId="3" applyNumberFormat="1" applyFill="1" applyBorder="1" applyProtection="1"/>
    <xf numFmtId="0" fontId="7" fillId="0" borderId="0" xfId="3" applyFill="1" applyBorder="1" applyProtection="1"/>
    <xf numFmtId="0" fontId="18" fillId="0" borderId="1" xfId="3" applyFont="1" applyFill="1" applyBorder="1" applyAlignment="1" applyProtection="1">
      <alignment horizontal="left"/>
    </xf>
    <xf numFmtId="0" fontId="7" fillId="0" borderId="2" xfId="3" applyFill="1" applyBorder="1" applyProtection="1"/>
    <xf numFmtId="44" fontId="7" fillId="0" borderId="3" xfId="3" applyNumberFormat="1" applyBorder="1" applyAlignment="1" applyProtection="1"/>
    <xf numFmtId="44" fontId="7" fillId="0" borderId="4" xfId="3" applyNumberFormat="1" applyBorder="1" applyAlignment="1" applyProtection="1"/>
    <xf numFmtId="0" fontId="7" fillId="0" borderId="3" xfId="3" applyBorder="1" applyAlignment="1" applyProtection="1">
      <alignment horizontal="center"/>
    </xf>
    <xf numFmtId="0" fontId="7" fillId="0" borderId="3" xfId="3" applyFill="1" applyBorder="1" applyAlignment="1" applyProtection="1">
      <alignment horizontal="center"/>
    </xf>
    <xf numFmtId="0" fontId="7" fillId="0" borderId="4" xfId="3" applyBorder="1" applyAlignment="1" applyProtection="1">
      <alignment horizontal="center"/>
    </xf>
    <xf numFmtId="0" fontId="8" fillId="0" borderId="6" xfId="3" applyFont="1" applyBorder="1" applyProtection="1"/>
    <xf numFmtId="0" fontId="19" fillId="2" borderId="11" xfId="3" applyFont="1" applyFill="1" applyBorder="1" applyProtection="1"/>
    <xf numFmtId="0" fontId="19" fillId="2" borderId="12" xfId="3" applyFont="1" applyFill="1" applyBorder="1" applyProtection="1"/>
    <xf numFmtId="0" fontId="19" fillId="2" borderId="13" xfId="3" applyFont="1" applyFill="1" applyBorder="1" applyProtection="1"/>
    <xf numFmtId="0" fontId="19" fillId="2" borderId="1" xfId="3" applyFont="1" applyFill="1" applyBorder="1" applyProtection="1"/>
    <xf numFmtId="0" fontId="19" fillId="2" borderId="0" xfId="3" applyFont="1" applyFill="1" applyBorder="1" applyProtection="1"/>
    <xf numFmtId="0" fontId="19" fillId="2" borderId="3" xfId="3" applyFont="1" applyFill="1" applyBorder="1" applyProtection="1"/>
    <xf numFmtId="0" fontId="20" fillId="3" borderId="11" xfId="3" applyFont="1" applyFill="1" applyBorder="1" applyAlignment="1" applyProtection="1">
      <alignment vertical="center"/>
    </xf>
    <xf numFmtId="0" fontId="21" fillId="3" borderId="0" xfId="3" applyFont="1" applyFill="1" applyBorder="1" applyAlignment="1" applyProtection="1">
      <alignment vertical="center"/>
    </xf>
    <xf numFmtId="0" fontId="19" fillId="3" borderId="0" xfId="3" applyFont="1" applyFill="1" applyBorder="1" applyAlignment="1" applyProtection="1">
      <alignment vertical="center"/>
    </xf>
    <xf numFmtId="0" fontId="19" fillId="3" borderId="3" xfId="3" applyFont="1" applyFill="1" applyBorder="1" applyAlignment="1" applyProtection="1">
      <alignment vertical="center"/>
    </xf>
    <xf numFmtId="0" fontId="21" fillId="4" borderId="1" xfId="3" applyFont="1" applyFill="1" applyBorder="1" applyProtection="1"/>
    <xf numFmtId="0" fontId="21" fillId="4" borderId="0" xfId="3" applyFont="1" applyFill="1" applyBorder="1" applyProtection="1"/>
    <xf numFmtId="0" fontId="19" fillId="4" borderId="0" xfId="3" applyFont="1" applyFill="1" applyBorder="1" applyProtection="1"/>
    <xf numFmtId="0" fontId="19" fillId="4" borderId="3" xfId="3" applyFont="1" applyFill="1" applyBorder="1" applyProtection="1"/>
    <xf numFmtId="0" fontId="22" fillId="4" borderId="1" xfId="3" applyFont="1" applyFill="1" applyBorder="1" applyProtection="1"/>
    <xf numFmtId="0" fontId="22" fillId="4" borderId="0" xfId="3" applyFont="1" applyFill="1" applyBorder="1" applyProtection="1"/>
    <xf numFmtId="0" fontId="7" fillId="4" borderId="0" xfId="3" applyFill="1" applyBorder="1" applyProtection="1"/>
    <xf numFmtId="0" fontId="7" fillId="4" borderId="3" xfId="3" applyFill="1" applyBorder="1" applyProtection="1"/>
    <xf numFmtId="0" fontId="22" fillId="3" borderId="1" xfId="3" applyFont="1" applyFill="1" applyBorder="1" applyProtection="1"/>
    <xf numFmtId="0" fontId="22" fillId="3" borderId="0" xfId="3" applyFont="1" applyFill="1" applyBorder="1" applyProtection="1"/>
    <xf numFmtId="0" fontId="7" fillId="3" borderId="0" xfId="3" applyFill="1" applyBorder="1" applyProtection="1"/>
    <xf numFmtId="0" fontId="7" fillId="3" borderId="3" xfId="3" applyFill="1" applyBorder="1" applyProtection="1"/>
    <xf numFmtId="0" fontId="7" fillId="2" borderId="1" xfId="3" applyFill="1" applyBorder="1" applyProtection="1"/>
    <xf numFmtId="0" fontId="7" fillId="2" borderId="0" xfId="3" applyFill="1" applyBorder="1" applyProtection="1"/>
    <xf numFmtId="0" fontId="7" fillId="2" borderId="3" xfId="3" applyFill="1" applyBorder="1" applyProtection="1"/>
    <xf numFmtId="0" fontId="7" fillId="2" borderId="2" xfId="3" applyFill="1" applyBorder="1" applyProtection="1"/>
    <xf numFmtId="0" fontId="7" fillId="2" borderId="14" xfId="3" applyFill="1" applyBorder="1" applyProtection="1"/>
    <xf numFmtId="0" fontId="7" fillId="2" borderId="4" xfId="3" applyFill="1" applyBorder="1" applyProtection="1"/>
    <xf numFmtId="0" fontId="31" fillId="0" borderId="0" xfId="0" applyFont="1" applyAlignment="1" applyProtection="1">
      <alignment horizontal="left" vertical="center" wrapText="1"/>
    </xf>
    <xf numFmtId="0" fontId="35" fillId="0" borderId="0" xfId="0" quotePrefix="1" applyFont="1" applyFill="1" applyBorder="1" applyAlignment="1" applyProtection="1">
      <alignment horizontal="center" vertical="center"/>
    </xf>
    <xf numFmtId="0" fontId="31" fillId="0" borderId="0" xfId="0" applyFont="1" applyAlignment="1" applyProtection="1">
      <alignment horizontal="left" vertical="center"/>
    </xf>
    <xf numFmtId="1" fontId="28" fillId="6" borderId="5" xfId="0" applyNumberFormat="1" applyFont="1" applyFill="1" applyBorder="1" applyAlignment="1" applyProtection="1">
      <alignment horizontal="center"/>
      <protection locked="0"/>
    </xf>
    <xf numFmtId="0" fontId="7" fillId="0" borderId="0" xfId="0" applyFont="1" applyFill="1" applyBorder="1" applyAlignment="1" applyProtection="1">
      <alignment horizontal="right"/>
    </xf>
    <xf numFmtId="49" fontId="7" fillId="0" borderId="0" xfId="0" applyNumberFormat="1" applyFont="1" applyBorder="1" applyAlignment="1" applyProtection="1">
      <alignment vertical="center"/>
    </xf>
    <xf numFmtId="0" fontId="36" fillId="0" borderId="0" xfId="0" quotePrefix="1" applyFont="1" applyFill="1" applyBorder="1" applyAlignment="1" applyProtection="1">
      <alignment vertical="center"/>
    </xf>
    <xf numFmtId="8" fontId="1" fillId="7" borderId="6" xfId="0" applyNumberFormat="1" applyFont="1" applyFill="1" applyBorder="1" applyAlignment="1" applyProtection="1"/>
    <xf numFmtId="0" fontId="9" fillId="0" borderId="0" xfId="0" quotePrefix="1" applyFont="1" applyFill="1" applyBorder="1" applyAlignment="1" applyProtection="1">
      <alignment vertical="center"/>
    </xf>
    <xf numFmtId="8" fontId="34" fillId="0" borderId="0" xfId="0" applyNumberFormat="1" applyFont="1" applyFill="1" applyBorder="1" applyAlignment="1" applyProtection="1">
      <alignment vertical="center"/>
    </xf>
    <xf numFmtId="40" fontId="1" fillId="0" borderId="0" xfId="0" applyNumberFormat="1" applyFont="1" applyFill="1" applyAlignment="1" applyProtection="1">
      <alignment horizontal="left"/>
    </xf>
    <xf numFmtId="0" fontId="1" fillId="0" borderId="0" xfId="0" applyFont="1" applyAlignment="1" applyProtection="1">
      <alignment horizontal="left"/>
    </xf>
    <xf numFmtId="0" fontId="8" fillId="0" borderId="0" xfId="0" applyFont="1" applyAlignment="1" applyProtection="1"/>
    <xf numFmtId="0" fontId="7" fillId="0" borderId="0" xfId="0" applyFont="1" applyFill="1" applyAlignment="1" applyProtection="1">
      <alignment horizontal="left" wrapText="1"/>
    </xf>
    <xf numFmtId="0" fontId="7" fillId="0" borderId="0" xfId="0" applyFont="1" applyFill="1" applyProtection="1"/>
    <xf numFmtId="0" fontId="4" fillId="0" borderId="0" xfId="0" applyFont="1" applyFill="1" applyBorder="1" applyProtection="1"/>
    <xf numFmtId="0" fontId="4" fillId="0" borderId="0" xfId="0" applyFont="1" applyFill="1" applyBorder="1" applyAlignment="1" applyProtection="1"/>
    <xf numFmtId="0" fontId="1" fillId="0" borderId="0" xfId="0" applyFont="1" applyFill="1" applyProtection="1"/>
    <xf numFmtId="0" fontId="4" fillId="0" borderId="0" xfId="0" applyFont="1" applyFill="1" applyProtection="1"/>
    <xf numFmtId="0" fontId="10" fillId="0" borderId="0" xfId="0" applyFont="1" applyFill="1" applyBorder="1" applyAlignment="1" applyProtection="1"/>
    <xf numFmtId="164" fontId="7" fillId="0" borderId="5" xfId="0" applyNumberFormat="1" applyFont="1" applyFill="1" applyBorder="1" applyAlignment="1" applyProtection="1">
      <alignment horizont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Protection="1"/>
    <xf numFmtId="0" fontId="5" fillId="0" borderId="0" xfId="0" applyFont="1" applyFill="1" applyProtection="1"/>
    <xf numFmtId="0" fontId="5" fillId="0" borderId="0" xfId="0" applyFont="1" applyFill="1" applyBorder="1" applyAlignment="1" applyProtection="1">
      <alignment horizontal="center"/>
    </xf>
    <xf numFmtId="164" fontId="7" fillId="0" borderId="0" xfId="0" applyNumberFormat="1" applyFont="1" applyFill="1" applyBorder="1" applyAlignment="1" applyProtection="1">
      <alignment horizontal="center" vertical="center"/>
    </xf>
    <xf numFmtId="15" fontId="7" fillId="0" borderId="0" xfId="0" applyNumberFormat="1" applyFont="1" applyFill="1" applyBorder="1" applyAlignment="1" applyProtection="1">
      <alignment horizontal="center"/>
    </xf>
    <xf numFmtId="0" fontId="1" fillId="5" borderId="6" xfId="0" applyFont="1" applyFill="1" applyBorder="1" applyAlignment="1" applyProtection="1"/>
    <xf numFmtId="40" fontId="1" fillId="5" borderId="15" xfId="0" applyNumberFormat="1" applyFont="1" applyFill="1" applyBorder="1" applyAlignment="1" applyProtection="1">
      <alignment horizontal="left"/>
    </xf>
    <xf numFmtId="40" fontId="1" fillId="5" borderId="16" xfId="0" applyNumberFormat="1" applyFont="1" applyFill="1" applyBorder="1" applyAlignment="1" applyProtection="1">
      <alignment horizontal="left"/>
    </xf>
    <xf numFmtId="0" fontId="1" fillId="5" borderId="15" xfId="0" applyFont="1" applyFill="1" applyBorder="1" applyAlignment="1" applyProtection="1"/>
    <xf numFmtId="0" fontId="1" fillId="5" borderId="16" xfId="0" applyFont="1" applyFill="1" applyBorder="1" applyAlignment="1" applyProtection="1"/>
    <xf numFmtId="0" fontId="9" fillId="0" borderId="0" xfId="0" quotePrefix="1" applyFont="1" applyFill="1" applyBorder="1" applyAlignment="1" applyProtection="1">
      <alignment horizontal="left" vertical="center" wrapText="1"/>
    </xf>
    <xf numFmtId="0" fontId="7" fillId="5" borderId="17" xfId="0" applyFont="1" applyFill="1" applyBorder="1" applyAlignment="1" applyProtection="1">
      <alignment horizontal="left" wrapText="1"/>
    </xf>
    <xf numFmtId="0" fontId="7" fillId="5" borderId="18" xfId="0" applyFont="1" applyFill="1" applyBorder="1" applyAlignment="1" applyProtection="1">
      <alignment horizontal="left" wrapText="1"/>
    </xf>
    <xf numFmtId="0" fontId="7" fillId="5" borderId="19" xfId="0" applyFont="1" applyFill="1" applyBorder="1" applyAlignment="1" applyProtection="1">
      <alignment horizontal="left" wrapText="1"/>
    </xf>
    <xf numFmtId="0" fontId="7" fillId="5" borderId="20" xfId="0" applyFont="1" applyFill="1" applyBorder="1" applyAlignment="1" applyProtection="1">
      <alignment horizontal="left" wrapText="1"/>
    </xf>
    <xf numFmtId="0" fontId="7" fillId="5" borderId="0" xfId="0" applyFont="1" applyFill="1" applyBorder="1" applyAlignment="1" applyProtection="1">
      <alignment horizontal="left" wrapText="1"/>
    </xf>
    <xf numFmtId="0" fontId="7" fillId="5" borderId="21" xfId="0" applyFont="1" applyFill="1" applyBorder="1" applyAlignment="1" applyProtection="1">
      <alignment horizontal="left" wrapText="1"/>
    </xf>
    <xf numFmtId="0" fontId="7" fillId="5" borderId="22" xfId="0" applyFont="1" applyFill="1" applyBorder="1" applyAlignment="1" applyProtection="1">
      <alignment horizontal="left" wrapText="1"/>
    </xf>
    <xf numFmtId="0" fontId="7" fillId="5" borderId="5" xfId="0" applyFont="1" applyFill="1" applyBorder="1" applyAlignment="1" applyProtection="1">
      <alignment horizontal="left" wrapText="1"/>
    </xf>
    <xf numFmtId="0" fontId="7" fillId="5" borderId="23" xfId="0" applyFont="1" applyFill="1" applyBorder="1" applyAlignment="1" applyProtection="1">
      <alignment horizontal="left" wrapText="1"/>
    </xf>
    <xf numFmtId="0" fontId="31" fillId="0" borderId="0" xfId="0" applyFont="1" applyAlignment="1" applyProtection="1">
      <alignment horizontal="left" vertic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8" fontId="8" fillId="0" borderId="0" xfId="0" quotePrefix="1" applyNumberFormat="1" applyFont="1" applyBorder="1" applyAlignment="1" applyProtection="1">
      <alignment horizontal="center"/>
    </xf>
    <xf numFmtId="0" fontId="7" fillId="5" borderId="15" xfId="0" applyFont="1" applyFill="1" applyBorder="1" applyAlignment="1" applyProtection="1">
      <alignment horizontal="left" wrapText="1"/>
    </xf>
    <xf numFmtId="0" fontId="7" fillId="5" borderId="24" xfId="0" applyFont="1" applyFill="1" applyBorder="1" applyAlignment="1" applyProtection="1">
      <alignment horizontal="left" wrapText="1"/>
    </xf>
    <xf numFmtId="0" fontId="7" fillId="5" borderId="16" xfId="0" applyFont="1" applyFill="1" applyBorder="1" applyAlignment="1" applyProtection="1">
      <alignment horizontal="left" wrapText="1"/>
    </xf>
    <xf numFmtId="0" fontId="2" fillId="0" borderId="0" xfId="0" applyFont="1" applyBorder="1" applyAlignment="1" applyProtection="1">
      <alignment horizontal="center"/>
    </xf>
    <xf numFmtId="0" fontId="2" fillId="0" borderId="18" xfId="0" applyFont="1" applyBorder="1" applyAlignment="1" applyProtection="1">
      <alignment horizontal="center"/>
    </xf>
    <xf numFmtId="0" fontId="10" fillId="0" borderId="0" xfId="0" applyFont="1" applyFill="1" applyBorder="1" applyAlignment="1" applyProtection="1">
      <alignment horizontal="center"/>
    </xf>
    <xf numFmtId="0" fontId="7" fillId="0" borderId="0" xfId="0" applyFont="1" applyAlignment="1" applyProtection="1">
      <alignment horizontal="left" wrapText="1"/>
    </xf>
    <xf numFmtId="0" fontId="3" fillId="0" borderId="0" xfId="0" applyFont="1" applyBorder="1" applyAlignment="1" applyProtection="1">
      <alignment horizontal="left" vertical="center" wrapText="1"/>
    </xf>
    <xf numFmtId="0" fontId="9" fillId="0" borderId="0" xfId="0" applyFont="1" applyBorder="1" applyAlignment="1" applyProtection="1">
      <alignment horizontal="left"/>
    </xf>
    <xf numFmtId="0" fontId="5" fillId="0" borderId="0" xfId="0" applyFont="1" applyFill="1" applyBorder="1" applyAlignment="1" applyProtection="1">
      <alignment horizontal="center" vertical="center"/>
    </xf>
    <xf numFmtId="0" fontId="7" fillId="0" borderId="0" xfId="0" applyFont="1" applyBorder="1" applyAlignment="1" applyProtection="1">
      <alignment horizontal="left"/>
    </xf>
    <xf numFmtId="0" fontId="7" fillId="0" borderId="0" xfId="0" applyFont="1" applyFill="1" applyBorder="1" applyAlignment="1" applyProtection="1">
      <alignment horizontal="left"/>
    </xf>
    <xf numFmtId="0" fontId="1" fillId="0" borderId="0" xfId="0" applyFont="1" applyAlignment="1" applyProtection="1">
      <alignment horizontal="left" vertical="center" wrapText="1"/>
    </xf>
    <xf numFmtId="0" fontId="31" fillId="0" borderId="0" xfId="0" applyFont="1" applyAlignment="1" applyProtection="1">
      <alignment horizontal="left" vertical="center" wrapText="1"/>
    </xf>
    <xf numFmtId="8" fontId="32" fillId="0" borderId="0" xfId="0" applyNumberFormat="1" applyFont="1" applyAlignment="1" applyProtection="1">
      <alignment horizontal="center" wrapText="1"/>
    </xf>
    <xf numFmtId="8" fontId="32" fillId="0" borderId="5" xfId="0" applyNumberFormat="1" applyFont="1" applyBorder="1" applyAlignment="1" applyProtection="1">
      <alignment horizontal="center" wrapText="1"/>
    </xf>
    <xf numFmtId="8" fontId="8" fillId="0" borderId="5" xfId="0" quotePrefix="1" applyNumberFormat="1" applyFont="1" applyBorder="1" applyAlignment="1" applyProtection="1">
      <alignment horizontal="center"/>
    </xf>
    <xf numFmtId="0" fontId="7" fillId="6" borderId="5" xfId="0" applyFont="1" applyFill="1" applyBorder="1" applyAlignment="1" applyProtection="1">
      <alignment horizontal="center"/>
      <protection locked="0"/>
    </xf>
    <xf numFmtId="49" fontId="7" fillId="6" borderId="17" xfId="0" applyNumberFormat="1" applyFont="1" applyFill="1" applyBorder="1" applyAlignment="1" applyProtection="1">
      <alignment vertical="top" wrapText="1" readingOrder="1"/>
      <protection locked="0"/>
    </xf>
    <xf numFmtId="49" fontId="7" fillId="6" borderId="18" xfId="0" applyNumberFormat="1" applyFont="1" applyFill="1" applyBorder="1" applyAlignment="1" applyProtection="1">
      <alignment vertical="top" wrapText="1" readingOrder="1"/>
      <protection locked="0"/>
    </xf>
    <xf numFmtId="49" fontId="7" fillId="6" borderId="19" xfId="0" applyNumberFormat="1" applyFont="1" applyFill="1" applyBorder="1" applyAlignment="1" applyProtection="1">
      <alignment vertical="top" wrapText="1" readingOrder="1"/>
      <protection locked="0"/>
    </xf>
    <xf numFmtId="49" fontId="7" fillId="6" borderId="20" xfId="0" applyNumberFormat="1" applyFont="1" applyFill="1" applyBorder="1" applyAlignment="1" applyProtection="1">
      <alignment vertical="top" wrapText="1" readingOrder="1"/>
      <protection locked="0"/>
    </xf>
    <xf numFmtId="49" fontId="7" fillId="6" borderId="0" xfId="0" applyNumberFormat="1" applyFont="1" applyFill="1" applyBorder="1" applyAlignment="1" applyProtection="1">
      <alignment vertical="top" wrapText="1" readingOrder="1"/>
      <protection locked="0"/>
    </xf>
    <xf numFmtId="49" fontId="7" fillId="6" borderId="21" xfId="0" applyNumberFormat="1" applyFont="1" applyFill="1" applyBorder="1" applyAlignment="1" applyProtection="1">
      <alignment vertical="top" wrapText="1" readingOrder="1"/>
      <protection locked="0"/>
    </xf>
    <xf numFmtId="49" fontId="7" fillId="6" borderId="22" xfId="0" applyNumberFormat="1" applyFont="1" applyFill="1" applyBorder="1" applyAlignment="1" applyProtection="1">
      <alignment vertical="top" wrapText="1" readingOrder="1"/>
      <protection locked="0"/>
    </xf>
    <xf numFmtId="49" fontId="7" fillId="6" borderId="5" xfId="0" applyNumberFormat="1" applyFont="1" applyFill="1" applyBorder="1" applyAlignment="1" applyProtection="1">
      <alignment vertical="top" wrapText="1" readingOrder="1"/>
      <protection locked="0"/>
    </xf>
    <xf numFmtId="49" fontId="7" fillId="6" borderId="23" xfId="0" applyNumberFormat="1" applyFont="1" applyFill="1" applyBorder="1" applyAlignment="1" applyProtection="1">
      <alignment vertical="top" wrapText="1" readingOrder="1"/>
      <protection locked="0"/>
    </xf>
    <xf numFmtId="0" fontId="1" fillId="0" borderId="0" xfId="0" applyFont="1" applyBorder="1" applyAlignment="1" applyProtection="1">
      <alignment horizontal="center" wrapText="1"/>
    </xf>
    <xf numFmtId="0" fontId="23" fillId="0" borderId="0" xfId="0" applyFont="1" applyBorder="1" applyAlignment="1" applyProtection="1">
      <alignment horizontal="left" vertical="center" wrapText="1"/>
    </xf>
    <xf numFmtId="0" fontId="7" fillId="0" borderId="5" xfId="0" applyFont="1" applyFill="1" applyBorder="1" applyAlignment="1" applyProtection="1">
      <alignment horizontal="left"/>
    </xf>
    <xf numFmtId="0" fontId="29" fillId="0" borderId="28" xfId="0" quotePrefix="1" applyFont="1" applyFill="1" applyBorder="1" applyAlignment="1" applyProtection="1">
      <alignment horizontal="left" vertical="center" wrapText="1"/>
    </xf>
    <xf numFmtId="0" fontId="29" fillId="0" borderId="29" xfId="0" applyFont="1" applyFill="1" applyBorder="1" applyAlignment="1" applyProtection="1">
      <alignment horizontal="left" vertical="center" wrapText="1"/>
    </xf>
    <xf numFmtId="0" fontId="29" fillId="0" borderId="30" xfId="0" applyFont="1" applyFill="1" applyBorder="1" applyAlignment="1" applyProtection="1">
      <alignment horizontal="left" vertical="center" wrapText="1"/>
    </xf>
    <xf numFmtId="0" fontId="29" fillId="0" borderId="31"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32" xfId="0" applyFont="1" applyFill="1" applyBorder="1" applyAlignment="1" applyProtection="1">
      <alignment horizontal="left" vertical="center" wrapText="1"/>
    </xf>
    <xf numFmtId="0" fontId="29" fillId="0" borderId="33" xfId="0" applyFont="1" applyFill="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29" fillId="0" borderId="35" xfId="0" applyFont="1" applyFill="1" applyBorder="1" applyAlignment="1" applyProtection="1">
      <alignment horizontal="left" vertical="center" wrapText="1"/>
    </xf>
    <xf numFmtId="0" fontId="7" fillId="0" borderId="0" xfId="0" applyFont="1" applyBorder="1" applyAlignment="1" applyProtection="1">
      <alignment horizontal="left" vertical="center"/>
    </xf>
    <xf numFmtId="0" fontId="7" fillId="6" borderId="0" xfId="0" applyFont="1" applyFill="1" applyBorder="1" applyAlignment="1" applyProtection="1">
      <alignment horizontal="left" wrapText="1"/>
      <protection locked="0"/>
    </xf>
    <xf numFmtId="0" fontId="7" fillId="6" borderId="5" xfId="0" applyFont="1" applyFill="1" applyBorder="1" applyAlignment="1" applyProtection="1">
      <alignment horizontal="left" wrapText="1"/>
      <protection locked="0"/>
    </xf>
    <xf numFmtId="0" fontId="36" fillId="0" borderId="0" xfId="0" quotePrefix="1" applyFont="1" applyFill="1" applyBorder="1" applyAlignment="1" applyProtection="1">
      <alignment horizontal="center" vertical="center"/>
    </xf>
    <xf numFmtId="8" fontId="32" fillId="6" borderId="0" xfId="0" quotePrefix="1" applyNumberFormat="1" applyFont="1" applyFill="1" applyBorder="1" applyAlignment="1" applyProtection="1">
      <alignment horizontal="center"/>
      <protection locked="0"/>
    </xf>
    <xf numFmtId="8" fontId="32" fillId="6" borderId="5" xfId="0" quotePrefix="1" applyNumberFormat="1" applyFont="1" applyFill="1" applyBorder="1" applyAlignment="1" applyProtection="1">
      <alignment horizontal="center"/>
      <protection locked="0"/>
    </xf>
    <xf numFmtId="49" fontId="8" fillId="0" borderId="0" xfId="0" applyNumberFormat="1" applyFont="1" applyBorder="1" applyAlignment="1" applyProtection="1">
      <alignment horizontal="center" vertical="center"/>
    </xf>
    <xf numFmtId="49" fontId="8" fillId="0" borderId="0" xfId="0" applyNumberFormat="1" applyFont="1" applyAlignment="1" applyProtection="1">
      <alignment horizontal="center" vertical="top"/>
    </xf>
    <xf numFmtId="0" fontId="7" fillId="0" borderId="0" xfId="0" applyFont="1" applyAlignment="1" applyProtection="1">
      <alignment horizontal="left" vertical="center" wrapText="1"/>
    </xf>
    <xf numFmtId="0" fontId="28" fillId="5" borderId="17" xfId="0" applyFont="1" applyFill="1" applyBorder="1" applyAlignment="1" applyProtection="1">
      <alignment horizontal="center" vertical="center" wrapText="1"/>
    </xf>
    <xf numFmtId="0" fontId="28" fillId="5" borderId="18" xfId="0" applyFont="1" applyFill="1" applyBorder="1" applyAlignment="1" applyProtection="1">
      <alignment horizontal="center" vertical="center" wrapText="1"/>
    </xf>
    <xf numFmtId="0" fontId="28" fillId="5" borderId="19" xfId="0" applyFont="1" applyFill="1" applyBorder="1" applyAlignment="1" applyProtection="1">
      <alignment horizontal="center" vertical="center" wrapText="1"/>
    </xf>
    <xf numFmtId="0" fontId="28" fillId="5" borderId="22" xfId="0" applyFont="1" applyFill="1" applyBorder="1" applyAlignment="1" applyProtection="1">
      <alignment horizontal="center" vertical="center" wrapText="1"/>
    </xf>
    <xf numFmtId="0" fontId="28" fillId="5" borderId="5" xfId="0" applyFont="1" applyFill="1" applyBorder="1" applyAlignment="1" applyProtection="1">
      <alignment horizontal="center" vertical="center" wrapText="1"/>
    </xf>
    <xf numFmtId="0" fontId="28" fillId="5" borderId="23" xfId="0" applyFont="1" applyFill="1" applyBorder="1" applyAlignment="1" applyProtection="1">
      <alignment horizontal="center" vertical="center" wrapText="1"/>
    </xf>
    <xf numFmtId="0" fontId="1" fillId="5" borderId="15"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37" fillId="0" borderId="28" xfId="0" applyFont="1" applyFill="1" applyBorder="1" applyAlignment="1" applyProtection="1">
      <alignment horizontal="center" vertical="center" wrapText="1"/>
    </xf>
    <xf numFmtId="0" fontId="37" fillId="0" borderId="29" xfId="0" applyFont="1" applyFill="1" applyBorder="1" applyAlignment="1" applyProtection="1">
      <alignment horizontal="center" vertical="center" wrapText="1"/>
    </xf>
    <xf numFmtId="0" fontId="37" fillId="0" borderId="30" xfId="0" applyFont="1" applyFill="1" applyBorder="1" applyAlignment="1" applyProtection="1">
      <alignment horizontal="center" vertical="center" wrapText="1"/>
    </xf>
    <xf numFmtId="0" fontId="37" fillId="0" borderId="33" xfId="0" applyFont="1" applyFill="1" applyBorder="1" applyAlignment="1" applyProtection="1">
      <alignment horizontal="center" vertical="center" wrapText="1"/>
    </xf>
    <xf numFmtId="0" fontId="37" fillId="0" borderId="34" xfId="0" applyFont="1" applyFill="1" applyBorder="1" applyAlignment="1" applyProtection="1">
      <alignment horizontal="center" vertical="center" wrapText="1"/>
    </xf>
    <xf numFmtId="0" fontId="37" fillId="0" borderId="35" xfId="0" applyFont="1" applyFill="1" applyBorder="1" applyAlignment="1" applyProtection="1">
      <alignment horizontal="center" vertical="center" wrapText="1"/>
    </xf>
    <xf numFmtId="49" fontId="7" fillId="0" borderId="0" xfId="0" applyNumberFormat="1" applyFont="1" applyBorder="1" applyAlignment="1" applyProtection="1">
      <alignment horizontal="center" vertical="center" wrapText="1"/>
    </xf>
    <xf numFmtId="0" fontId="28" fillId="0" borderId="0" xfId="0" applyFont="1" applyFill="1" applyBorder="1" applyAlignment="1" applyProtection="1">
      <alignment horizontal="left" vertical="center" wrapText="1"/>
    </xf>
    <xf numFmtId="0" fontId="16" fillId="2" borderId="25" xfId="3" applyFont="1" applyFill="1" applyBorder="1" applyAlignment="1" applyProtection="1">
      <alignment horizontal="center"/>
    </xf>
    <xf numFmtId="0" fontId="16" fillId="2" borderId="5" xfId="3" applyFont="1" applyFill="1" applyBorder="1" applyAlignment="1" applyProtection="1">
      <alignment horizontal="center"/>
    </xf>
    <xf numFmtId="0" fontId="16" fillId="2" borderId="26" xfId="3" applyFont="1" applyFill="1" applyBorder="1" applyAlignment="1" applyProtection="1">
      <alignment horizontal="center"/>
    </xf>
    <xf numFmtId="0" fontId="16" fillId="2" borderId="13" xfId="3" applyFont="1" applyFill="1" applyBorder="1" applyAlignment="1" applyProtection="1">
      <alignment horizontal="center"/>
    </xf>
    <xf numFmtId="0" fontId="16" fillId="2" borderId="27" xfId="3" applyFont="1" applyFill="1" applyBorder="1" applyAlignment="1" applyProtection="1">
      <alignment horizontal="center"/>
    </xf>
    <xf numFmtId="0" fontId="13" fillId="0" borderId="1" xfId="3" applyFont="1" applyFill="1" applyBorder="1" applyAlignment="1" applyProtection="1">
      <alignment horizontal="left"/>
    </xf>
    <xf numFmtId="0" fontId="13" fillId="0" borderId="3" xfId="3" applyFont="1" applyFill="1" applyBorder="1" applyAlignment="1" applyProtection="1">
      <alignment horizontal="left"/>
    </xf>
    <xf numFmtId="0" fontId="7" fillId="0" borderId="20" xfId="3" applyBorder="1" applyAlignment="1" applyProtection="1">
      <alignment horizontal="left"/>
    </xf>
    <xf numFmtId="0" fontId="7" fillId="0" borderId="0" xfId="3" applyAlignment="1" applyProtection="1">
      <alignment horizontal="left"/>
    </xf>
    <xf numFmtId="0" fontId="16" fillId="2" borderId="26" xfId="3" applyFont="1" applyFill="1" applyBorder="1" applyAlignment="1">
      <alignment horizontal="center"/>
    </xf>
    <xf numFmtId="0" fontId="16" fillId="2" borderId="27" xfId="3" applyFont="1" applyFill="1" applyBorder="1" applyAlignment="1">
      <alignment horizontal="center"/>
    </xf>
    <xf numFmtId="0" fontId="0" fillId="0" borderId="27" xfId="0" applyBorder="1"/>
  </cellXfs>
  <cellStyles count="4">
    <cellStyle name="Comma" xfId="1" builtinId="3"/>
    <cellStyle name="Currency" xfId="2" builtinId="4"/>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0</xdr:rowOff>
    </xdr:from>
    <xdr:to>
      <xdr:col>7</xdr:col>
      <xdr:colOff>57150</xdr:colOff>
      <xdr:row>5</xdr:row>
      <xdr:rowOff>228600</xdr:rowOff>
    </xdr:to>
    <xdr:pic>
      <xdr:nvPicPr>
        <xdr:cNvPr id="15401" name="Picture 1" descr="Color TAMUT seal.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166687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oneCell">
        <xdr:from>
          <xdr:col>4</xdr:col>
          <xdr:colOff>171450</xdr:colOff>
          <xdr:row>11</xdr:row>
          <xdr:rowOff>438150</xdr:rowOff>
        </xdr:from>
        <xdr:to>
          <xdr:col>4</xdr:col>
          <xdr:colOff>400050</xdr:colOff>
          <xdr:row>11</xdr:row>
          <xdr:rowOff>609600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11</xdr:row>
          <xdr:rowOff>438150</xdr:rowOff>
        </xdr:from>
        <xdr:to>
          <xdr:col>2</xdr:col>
          <xdr:colOff>19050</xdr:colOff>
          <xdr:row>11</xdr:row>
          <xdr:rowOff>600075</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11</xdr:row>
          <xdr:rowOff>438150</xdr:rowOff>
        </xdr:from>
        <xdr:to>
          <xdr:col>9</xdr:col>
          <xdr:colOff>504825</xdr:colOff>
          <xdr:row>11</xdr:row>
          <xdr:rowOff>609600</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11</xdr:row>
          <xdr:rowOff>438150</xdr:rowOff>
        </xdr:from>
        <xdr:to>
          <xdr:col>12</xdr:col>
          <xdr:colOff>85725</xdr:colOff>
          <xdr:row>11</xdr:row>
          <xdr:rowOff>600075</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11</xdr:row>
          <xdr:rowOff>438150</xdr:rowOff>
        </xdr:from>
        <xdr:to>
          <xdr:col>16</xdr:col>
          <xdr:colOff>66675</xdr:colOff>
          <xdr:row>11</xdr:row>
          <xdr:rowOff>609600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1021080</xdr:colOff>
      <xdr:row>11</xdr:row>
      <xdr:rowOff>76200</xdr:rowOff>
    </xdr:from>
    <xdr:to>
      <xdr:col>1</xdr:col>
      <xdr:colOff>1882157</xdr:colOff>
      <xdr:row>13</xdr:row>
      <xdr:rowOff>66675</xdr:rowOff>
    </xdr:to>
    <xdr:sp macro="" textlink="">
      <xdr:nvSpPr>
        <xdr:cNvPr id="2" name="Text Box 2"/>
        <xdr:cNvSpPr txBox="1">
          <a:spLocks noChangeArrowheads="1"/>
        </xdr:cNvSpPr>
      </xdr:nvSpPr>
      <xdr:spPr bwMode="auto">
        <a:xfrm>
          <a:off x="1335405" y="2000250"/>
          <a:ext cx="861077" cy="314325"/>
        </a:xfrm>
        <a:prstGeom prst="rect">
          <a:avLst/>
        </a:prstGeom>
        <a:solidFill>
          <a:srgbClr val="FFFFFF"/>
        </a:solidFill>
        <a:ln w="9525">
          <a:solidFill>
            <a:srgbClr val="0000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Input variables here</a:t>
          </a:r>
        </a:p>
      </xdr:txBody>
    </xdr:sp>
    <xdr:clientData/>
  </xdr:twoCellAnchor>
  <xdr:twoCellAnchor>
    <xdr:from>
      <xdr:col>1</xdr:col>
      <xdr:colOff>1905000</xdr:colOff>
      <xdr:row>6</xdr:row>
      <xdr:rowOff>47625</xdr:rowOff>
    </xdr:from>
    <xdr:to>
      <xdr:col>1</xdr:col>
      <xdr:colOff>2895600</xdr:colOff>
      <xdr:row>11</xdr:row>
      <xdr:rowOff>85725</xdr:rowOff>
    </xdr:to>
    <xdr:sp macro="" textlink="">
      <xdr:nvSpPr>
        <xdr:cNvPr id="14195" name="Line 3"/>
        <xdr:cNvSpPr>
          <a:spLocks noChangeShapeType="1"/>
        </xdr:cNvSpPr>
      </xdr:nvSpPr>
      <xdr:spPr bwMode="auto">
        <a:xfrm flipV="1">
          <a:off x="2219325" y="1219200"/>
          <a:ext cx="990600" cy="962025"/>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1588770</xdr:colOff>
      <xdr:row>25</xdr:row>
      <xdr:rowOff>66675</xdr:rowOff>
    </xdr:from>
    <xdr:to>
      <xdr:col>1</xdr:col>
      <xdr:colOff>2447995</xdr:colOff>
      <xdr:row>27</xdr:row>
      <xdr:rowOff>57150</xdr:rowOff>
    </xdr:to>
    <xdr:sp macro="" textlink="">
      <xdr:nvSpPr>
        <xdr:cNvPr id="4" name="Text Box 4"/>
        <xdr:cNvSpPr txBox="1">
          <a:spLocks noChangeArrowheads="1"/>
        </xdr:cNvSpPr>
      </xdr:nvSpPr>
      <xdr:spPr bwMode="auto">
        <a:xfrm>
          <a:off x="1903095" y="4343400"/>
          <a:ext cx="859225" cy="314325"/>
        </a:xfrm>
        <a:prstGeom prst="rect">
          <a:avLst/>
        </a:prstGeom>
        <a:solidFill>
          <a:srgbClr val="FFFFFF"/>
        </a:solidFill>
        <a:ln w="9525">
          <a:solidFill>
            <a:srgbClr val="0000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Results appear here</a:t>
          </a:r>
        </a:p>
      </xdr:txBody>
    </xdr:sp>
    <xdr:clientData/>
  </xdr:twoCellAnchor>
  <xdr:twoCellAnchor>
    <xdr:from>
      <xdr:col>1</xdr:col>
      <xdr:colOff>2466975</xdr:colOff>
      <xdr:row>24</xdr:row>
      <xdr:rowOff>0</xdr:rowOff>
    </xdr:from>
    <xdr:to>
      <xdr:col>2</xdr:col>
      <xdr:colOff>209550</xdr:colOff>
      <xdr:row>25</xdr:row>
      <xdr:rowOff>66675</xdr:rowOff>
    </xdr:to>
    <xdr:sp macro="" textlink="">
      <xdr:nvSpPr>
        <xdr:cNvPr id="14197" name="Line 5"/>
        <xdr:cNvSpPr>
          <a:spLocks noChangeShapeType="1"/>
        </xdr:cNvSpPr>
      </xdr:nvSpPr>
      <xdr:spPr bwMode="auto">
        <a:xfrm flipV="1">
          <a:off x="2781300" y="4276725"/>
          <a:ext cx="838200" cy="238125"/>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2428875</xdr:colOff>
      <xdr:row>17</xdr:row>
      <xdr:rowOff>95250</xdr:rowOff>
    </xdr:from>
    <xdr:to>
      <xdr:col>2</xdr:col>
      <xdr:colOff>200025</xdr:colOff>
      <xdr:row>25</xdr:row>
      <xdr:rowOff>47625</xdr:rowOff>
    </xdr:to>
    <xdr:sp macro="" textlink="">
      <xdr:nvSpPr>
        <xdr:cNvPr id="14198" name="Line 6"/>
        <xdr:cNvSpPr>
          <a:spLocks noChangeShapeType="1"/>
        </xdr:cNvSpPr>
      </xdr:nvSpPr>
      <xdr:spPr bwMode="auto">
        <a:xfrm flipV="1">
          <a:off x="2743200" y="3190875"/>
          <a:ext cx="866775" cy="1304925"/>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571500</xdr:colOff>
      <xdr:row>0</xdr:row>
      <xdr:rowOff>9525</xdr:rowOff>
    </xdr:from>
    <xdr:to>
      <xdr:col>1</xdr:col>
      <xdr:colOff>542925</xdr:colOff>
      <xdr:row>1</xdr:row>
      <xdr:rowOff>104775</xdr:rowOff>
    </xdr:to>
    <xdr:pic>
      <xdr:nvPicPr>
        <xdr:cNvPr id="14199" name="Picture 9" descr="A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9525"/>
          <a:ext cx="5429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548640</xdr:colOff>
      <xdr:row>2</xdr:row>
      <xdr:rowOff>9525</xdr:rowOff>
    </xdr:from>
    <xdr:to>
      <xdr:col>5</xdr:col>
      <xdr:colOff>750570</xdr:colOff>
      <xdr:row>4</xdr:row>
      <xdr:rowOff>47625</xdr:rowOff>
    </xdr:to>
    <xdr:sp macro="" textlink="">
      <xdr:nvSpPr>
        <xdr:cNvPr id="8" name="Text Box 12"/>
        <xdr:cNvSpPr txBox="1">
          <a:spLocks noChangeArrowheads="1"/>
        </xdr:cNvSpPr>
      </xdr:nvSpPr>
      <xdr:spPr bwMode="auto">
        <a:xfrm>
          <a:off x="5368290" y="438150"/>
          <a:ext cx="859155" cy="381000"/>
        </a:xfrm>
        <a:prstGeom prst="rect">
          <a:avLst/>
        </a:prstGeom>
        <a:solidFill>
          <a:srgbClr val="FFFFFF"/>
        </a:solidFill>
        <a:ln w="9525">
          <a:solidFill>
            <a:srgbClr val="0000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Enter the mileage here</a:t>
          </a:r>
        </a:p>
      </xdr:txBody>
    </xdr:sp>
    <xdr:clientData/>
  </xdr:twoCellAnchor>
  <xdr:twoCellAnchor>
    <xdr:from>
      <xdr:col>3</xdr:col>
      <xdr:colOff>19050</xdr:colOff>
      <xdr:row>3</xdr:row>
      <xdr:rowOff>9525</xdr:rowOff>
    </xdr:from>
    <xdr:to>
      <xdr:col>4</xdr:col>
      <xdr:colOff>523875</xdr:colOff>
      <xdr:row>4</xdr:row>
      <xdr:rowOff>76200</xdr:rowOff>
    </xdr:to>
    <xdr:sp macro="" textlink="">
      <xdr:nvSpPr>
        <xdr:cNvPr id="14201" name="Line 13"/>
        <xdr:cNvSpPr>
          <a:spLocks noChangeShapeType="1"/>
        </xdr:cNvSpPr>
      </xdr:nvSpPr>
      <xdr:spPr bwMode="auto">
        <a:xfrm flipH="1">
          <a:off x="4495800" y="609600"/>
          <a:ext cx="1333500" cy="238125"/>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0</xdr:row>
          <xdr:rowOff>0</xdr:rowOff>
        </xdr:from>
        <xdr:to>
          <xdr:col>1</xdr:col>
          <xdr:colOff>2057400</xdr:colOff>
          <xdr:row>2</xdr:row>
          <xdr:rowOff>47625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I86"/>
  <sheetViews>
    <sheetView showGridLines="0" showRowColHeaders="0" tabSelected="1" workbookViewId="0">
      <selection activeCell="D13" sqref="D13:K13"/>
    </sheetView>
  </sheetViews>
  <sheetFormatPr defaultRowHeight="12.75" x14ac:dyDescent="0.2"/>
  <cols>
    <col min="1" max="1" width="1.140625" style="38" customWidth="1"/>
    <col min="2" max="2" width="3" style="38" customWidth="1"/>
    <col min="3" max="3" width="5.85546875" style="38" customWidth="1"/>
    <col min="4" max="4" width="4.5703125" style="38" customWidth="1"/>
    <col min="5" max="5" width="7" style="38" customWidth="1"/>
    <col min="6" max="6" width="2.28515625" style="38" customWidth="1"/>
    <col min="7" max="7" width="1.85546875" style="38" customWidth="1"/>
    <col min="8" max="8" width="1.5703125" style="38" customWidth="1"/>
    <col min="9" max="9" width="2.5703125" style="38" customWidth="1"/>
    <col min="10" max="10" width="9.140625" style="38"/>
    <col min="11" max="11" width="9.7109375" style="38" customWidth="1"/>
    <col min="12" max="12" width="1.140625" style="38" customWidth="1"/>
    <col min="13" max="13" width="2" style="38" customWidth="1"/>
    <col min="14" max="14" width="1" style="38" customWidth="1"/>
    <col min="15" max="15" width="10" style="38" customWidth="1"/>
    <col min="16" max="16" width="4" style="38" customWidth="1"/>
    <col min="17" max="17" width="10" style="38" customWidth="1"/>
    <col min="18" max="20" width="5.85546875" style="38" customWidth="1"/>
    <col min="21" max="21" width="10" style="38" customWidth="1"/>
    <col min="22" max="22" width="13.5703125" style="38" customWidth="1"/>
    <col min="23" max="23" width="2.85546875" style="38" customWidth="1"/>
    <col min="24" max="24" width="12.5703125" style="38" customWidth="1"/>
    <col min="25" max="25" width="14" style="38" customWidth="1"/>
    <col min="26" max="26" width="9.140625" style="38" customWidth="1"/>
    <col min="27" max="27" width="9.140625" style="18" hidden="1" customWidth="1"/>
    <col min="28" max="28" width="8.140625" style="18" hidden="1" customWidth="1"/>
    <col min="29" max="29" width="7.140625" style="18" hidden="1" customWidth="1"/>
    <col min="30" max="30" width="9.140625" style="38" customWidth="1"/>
    <col min="31" max="16384" width="9.140625" style="38"/>
  </cols>
  <sheetData>
    <row r="1" spans="1:30" s="176" customFormat="1" ht="15" x14ac:dyDescent="0.2">
      <c r="A1" s="173"/>
      <c r="B1" s="174"/>
      <c r="C1" s="174"/>
      <c r="D1" s="174"/>
      <c r="E1" s="174"/>
      <c r="F1" s="174"/>
      <c r="G1" s="174"/>
      <c r="H1" s="174"/>
      <c r="I1" s="174"/>
      <c r="J1" s="174"/>
      <c r="K1" s="173"/>
      <c r="L1" s="173"/>
      <c r="M1" s="173"/>
      <c r="N1" s="173"/>
      <c r="O1" s="173"/>
      <c r="P1" s="173"/>
      <c r="Q1" s="173"/>
      <c r="R1" s="173"/>
      <c r="S1" s="173"/>
      <c r="T1" s="174"/>
      <c r="U1" s="174"/>
      <c r="V1" s="174"/>
      <c r="W1" s="174"/>
      <c r="X1" s="174"/>
      <c r="Y1" s="174"/>
      <c r="Z1" s="173"/>
      <c r="AA1" s="175"/>
      <c r="AB1" s="175"/>
      <c r="AC1" s="175"/>
    </row>
    <row r="2" spans="1:30" s="172" customFormat="1" ht="24" customHeight="1" x14ac:dyDescent="0.3">
      <c r="B2" s="177"/>
      <c r="C2" s="177"/>
      <c r="D2" s="177"/>
      <c r="E2" s="177"/>
      <c r="F2" s="177"/>
      <c r="G2" s="177"/>
      <c r="H2" s="177"/>
      <c r="I2" s="177"/>
      <c r="J2" s="210" t="s">
        <v>0</v>
      </c>
      <c r="K2" s="210"/>
      <c r="L2" s="210"/>
      <c r="M2" s="210"/>
      <c r="N2" s="210"/>
      <c r="O2" s="210"/>
      <c r="P2" s="210"/>
      <c r="Q2" s="210"/>
      <c r="R2" s="210"/>
      <c r="S2" s="210"/>
      <c r="T2" s="177"/>
      <c r="U2" s="162" t="s">
        <v>1</v>
      </c>
      <c r="V2" s="178">
        <f ca="1">NOW()</f>
        <v>42507.351802893521</v>
      </c>
      <c r="W2" s="177"/>
      <c r="X2" s="177"/>
      <c r="Y2" s="177"/>
      <c r="Z2" s="177"/>
      <c r="AA2" s="175"/>
      <c r="AB2" s="175"/>
      <c r="AC2" s="175"/>
    </row>
    <row r="3" spans="1:30" s="182" customFormat="1" ht="18" customHeight="1" x14ac:dyDescent="0.3">
      <c r="A3" s="214" t="s">
        <v>96</v>
      </c>
      <c r="B3" s="214"/>
      <c r="C3" s="214"/>
      <c r="D3" s="214"/>
      <c r="E3" s="214"/>
      <c r="F3" s="214"/>
      <c r="G3" s="214"/>
      <c r="H3" s="214"/>
      <c r="I3" s="214"/>
      <c r="J3" s="214"/>
      <c r="K3" s="214"/>
      <c r="L3" s="214"/>
      <c r="M3" s="214"/>
      <c r="N3" s="214"/>
      <c r="O3" s="214"/>
      <c r="P3" s="214"/>
      <c r="Q3" s="214"/>
      <c r="R3" s="214"/>
      <c r="S3" s="214"/>
      <c r="T3" s="214"/>
      <c r="U3" s="214"/>
      <c r="V3" s="214"/>
      <c r="W3" s="180"/>
      <c r="X3" s="180"/>
      <c r="Y3" s="180"/>
      <c r="Z3" s="181"/>
      <c r="AA3" s="175"/>
      <c r="AB3" s="175"/>
      <c r="AC3" s="175"/>
    </row>
    <row r="4" spans="1:30" s="182" customFormat="1" ht="12.75" customHeight="1" thickBot="1" x14ac:dyDescent="0.35">
      <c r="A4" s="181"/>
      <c r="B4" s="174"/>
      <c r="C4" s="174"/>
      <c r="D4" s="174"/>
      <c r="E4" s="174"/>
      <c r="F4" s="174"/>
      <c r="G4" s="174"/>
      <c r="H4" s="174"/>
      <c r="I4" s="174"/>
      <c r="J4" s="183"/>
      <c r="K4" s="183"/>
      <c r="L4" s="183"/>
      <c r="M4" s="183"/>
      <c r="N4" s="183"/>
      <c r="O4" s="183"/>
      <c r="P4" s="183"/>
      <c r="Q4" s="183"/>
      <c r="R4" s="183"/>
      <c r="S4" s="183"/>
      <c r="T4" s="181"/>
      <c r="W4" s="184"/>
      <c r="X4" s="184"/>
      <c r="Y4" s="184"/>
      <c r="Z4" s="36"/>
      <c r="AA4" s="175"/>
      <c r="AB4" s="175"/>
      <c r="AC4" s="175"/>
    </row>
    <row r="5" spans="1:30" s="182" customFormat="1" ht="21.75" x14ac:dyDescent="0.3">
      <c r="A5" s="37"/>
      <c r="B5" s="37"/>
      <c r="C5" s="37"/>
      <c r="D5" s="37"/>
      <c r="E5" s="37"/>
      <c r="F5" s="37"/>
      <c r="G5" s="37"/>
      <c r="H5" s="37"/>
      <c r="I5" s="261" t="s">
        <v>116</v>
      </c>
      <c r="J5" s="262"/>
      <c r="K5" s="262"/>
      <c r="L5" s="262"/>
      <c r="M5" s="262"/>
      <c r="N5" s="262"/>
      <c r="O5" s="262"/>
      <c r="P5" s="262"/>
      <c r="Q5" s="262"/>
      <c r="R5" s="262"/>
      <c r="S5" s="262"/>
      <c r="T5" s="263"/>
      <c r="U5" s="37"/>
      <c r="V5" s="37"/>
      <c r="W5" s="179"/>
      <c r="X5" s="179"/>
      <c r="Y5" s="179"/>
      <c r="Z5" s="36"/>
      <c r="AA5" s="175"/>
      <c r="AB5" s="175"/>
      <c r="AC5" s="175"/>
    </row>
    <row r="6" spans="1:30" s="182" customFormat="1" ht="18.75" customHeight="1" thickBot="1" x14ac:dyDescent="0.35">
      <c r="A6" s="181"/>
      <c r="B6" s="174"/>
      <c r="C6" s="174"/>
      <c r="D6" s="174"/>
      <c r="E6" s="174"/>
      <c r="F6" s="174"/>
      <c r="G6" s="174"/>
      <c r="H6" s="174"/>
      <c r="I6" s="264"/>
      <c r="J6" s="265"/>
      <c r="K6" s="265"/>
      <c r="L6" s="265"/>
      <c r="M6" s="265"/>
      <c r="N6" s="265"/>
      <c r="O6" s="265"/>
      <c r="P6" s="265"/>
      <c r="Q6" s="265"/>
      <c r="R6" s="265"/>
      <c r="S6" s="265"/>
      <c r="T6" s="266"/>
      <c r="U6" s="181"/>
      <c r="V6" s="185"/>
      <c r="W6" s="185"/>
      <c r="X6" s="185"/>
      <c r="Y6" s="185"/>
      <c r="Z6" s="36"/>
      <c r="AA6" s="175"/>
      <c r="AB6" s="175"/>
      <c r="AC6" s="175"/>
    </row>
    <row r="7" spans="1:30" s="11" customFormat="1" ht="14.25" customHeight="1" x14ac:dyDescent="0.3">
      <c r="A7" s="10"/>
      <c r="B7" s="213" t="s">
        <v>18</v>
      </c>
      <c r="C7" s="213"/>
      <c r="D7" s="213"/>
      <c r="E7" s="213"/>
      <c r="F7" s="213"/>
      <c r="G7" s="213"/>
      <c r="H7" s="213"/>
      <c r="I7" s="213"/>
      <c r="J7" s="213"/>
      <c r="K7" s="213"/>
      <c r="L7" s="213"/>
      <c r="M7" s="213"/>
      <c r="N7" s="213"/>
      <c r="O7" s="213"/>
      <c r="P7" s="213"/>
      <c r="Q7" s="213"/>
      <c r="R7" s="213"/>
      <c r="S7" s="213"/>
      <c r="T7" s="213"/>
      <c r="U7" s="213"/>
      <c r="V7" s="213"/>
      <c r="W7" s="46"/>
      <c r="X7" s="46"/>
      <c r="Y7" s="46"/>
      <c r="Z7" s="20"/>
      <c r="AA7" s="18"/>
      <c r="AB7" s="18"/>
      <c r="AC7" s="18"/>
    </row>
    <row r="8" spans="1:30" s="11" customFormat="1" ht="50.25" customHeight="1" x14ac:dyDescent="0.3">
      <c r="A8" s="10"/>
      <c r="B8" s="212" t="s">
        <v>105</v>
      </c>
      <c r="C8" s="212"/>
      <c r="D8" s="212"/>
      <c r="E8" s="212"/>
      <c r="F8" s="212"/>
      <c r="G8" s="212"/>
      <c r="H8" s="212"/>
      <c r="I8" s="212"/>
      <c r="J8" s="212"/>
      <c r="K8" s="212"/>
      <c r="L8" s="212"/>
      <c r="M8" s="212"/>
      <c r="N8" s="212"/>
      <c r="O8" s="212"/>
      <c r="P8" s="212"/>
      <c r="Q8" s="212"/>
      <c r="R8" s="212"/>
      <c r="S8" s="212"/>
      <c r="T8" s="212"/>
      <c r="U8" s="212"/>
      <c r="V8" s="212"/>
      <c r="W8" s="44"/>
      <c r="X8" s="44"/>
      <c r="Y8" s="44"/>
      <c r="Z8" s="20"/>
      <c r="AA8" s="18"/>
      <c r="AB8" s="18"/>
      <c r="AC8" s="18"/>
    </row>
    <row r="9" spans="1:30" s="11" customFormat="1" ht="40.5" customHeight="1" x14ac:dyDescent="0.3">
      <c r="A9" s="10"/>
      <c r="B9" s="212" t="s">
        <v>104</v>
      </c>
      <c r="C9" s="212"/>
      <c r="D9" s="212"/>
      <c r="E9" s="212"/>
      <c r="F9" s="212"/>
      <c r="G9" s="212"/>
      <c r="H9" s="212"/>
      <c r="I9" s="212"/>
      <c r="J9" s="212"/>
      <c r="K9" s="212"/>
      <c r="L9" s="212"/>
      <c r="M9" s="212"/>
      <c r="N9" s="212"/>
      <c r="O9" s="212"/>
      <c r="P9" s="212"/>
      <c r="Q9" s="212"/>
      <c r="R9" s="212"/>
      <c r="S9" s="212"/>
      <c r="T9" s="212"/>
      <c r="U9" s="212"/>
      <c r="V9" s="212"/>
      <c r="W9" s="44"/>
      <c r="X9" s="44"/>
      <c r="Y9" s="44"/>
      <c r="Z9" s="20"/>
      <c r="AA9" s="18"/>
      <c r="AB9" s="18"/>
      <c r="AC9" s="18"/>
    </row>
    <row r="10" spans="1:30" s="11" customFormat="1" ht="18" customHeight="1" x14ac:dyDescent="0.3">
      <c r="A10" s="10"/>
      <c r="B10" s="233" t="s">
        <v>106</v>
      </c>
      <c r="C10" s="233"/>
      <c r="D10" s="233"/>
      <c r="E10" s="233"/>
      <c r="F10" s="233"/>
      <c r="G10" s="233"/>
      <c r="H10" s="233"/>
      <c r="I10" s="233"/>
      <c r="J10" s="233"/>
      <c r="K10" s="47"/>
      <c r="L10" s="47"/>
      <c r="M10" s="47"/>
      <c r="N10" s="47"/>
      <c r="O10" s="47"/>
      <c r="P10" s="47"/>
      <c r="Q10" s="47"/>
      <c r="R10" s="47"/>
      <c r="S10" s="47"/>
      <c r="T10" s="47"/>
      <c r="U10" s="47"/>
      <c r="V10" s="47"/>
      <c r="W10" s="47"/>
      <c r="X10" s="47"/>
      <c r="Y10" s="47"/>
      <c r="Z10" s="20"/>
      <c r="AA10" s="18"/>
      <c r="AB10" s="18"/>
      <c r="AC10" s="18"/>
    </row>
    <row r="11" spans="1:30" s="11" customFormat="1" ht="62.25" customHeight="1" x14ac:dyDescent="0.3">
      <c r="A11" s="10"/>
      <c r="B11" s="212" t="s">
        <v>107</v>
      </c>
      <c r="C11" s="212"/>
      <c r="D11" s="212"/>
      <c r="E11" s="212"/>
      <c r="F11" s="212"/>
      <c r="G11" s="212"/>
      <c r="H11" s="212"/>
      <c r="I11" s="212"/>
      <c r="J11" s="212"/>
      <c r="K11" s="212"/>
      <c r="L11" s="212"/>
      <c r="M11" s="212"/>
      <c r="N11" s="212"/>
      <c r="O11" s="212"/>
      <c r="P11" s="212"/>
      <c r="Q11" s="212"/>
      <c r="R11" s="212"/>
      <c r="S11" s="212"/>
      <c r="T11" s="212"/>
      <c r="U11" s="212"/>
      <c r="V11" s="212"/>
      <c r="W11" s="44"/>
      <c r="X11" s="44"/>
      <c r="Y11" s="44"/>
      <c r="Z11" s="20"/>
      <c r="AA11" s="18"/>
      <c r="AB11" s="18"/>
      <c r="AC11" s="18"/>
    </row>
    <row r="12" spans="1:30" s="11" customFormat="1" ht="63" customHeight="1" x14ac:dyDescent="0.3">
      <c r="A12" s="10"/>
      <c r="B12" s="212" t="s">
        <v>108</v>
      </c>
      <c r="C12" s="212"/>
      <c r="D12" s="212"/>
      <c r="E12" s="212"/>
      <c r="F12" s="212"/>
      <c r="G12" s="212"/>
      <c r="H12" s="212"/>
      <c r="I12" s="212"/>
      <c r="J12" s="212"/>
      <c r="K12" s="212"/>
      <c r="L12" s="212"/>
      <c r="M12" s="212"/>
      <c r="N12" s="212"/>
      <c r="O12" s="212"/>
      <c r="P12" s="212"/>
      <c r="Q12" s="212"/>
      <c r="R12" s="212"/>
      <c r="S12" s="212"/>
      <c r="T12" s="212"/>
      <c r="U12" s="212"/>
      <c r="V12" s="212"/>
      <c r="W12" s="44"/>
      <c r="X12" s="44"/>
      <c r="Y12" s="44"/>
      <c r="Z12" s="29"/>
      <c r="AA12" s="18"/>
      <c r="AB12" s="18"/>
      <c r="AC12" s="18"/>
    </row>
    <row r="13" spans="1:30" ht="19.5" customHeight="1" x14ac:dyDescent="0.2">
      <c r="A13" s="20"/>
      <c r="B13" s="215" t="s">
        <v>52</v>
      </c>
      <c r="C13" s="215"/>
      <c r="D13" s="222"/>
      <c r="E13" s="222"/>
      <c r="F13" s="222"/>
      <c r="G13" s="222"/>
      <c r="H13" s="222"/>
      <c r="I13" s="222"/>
      <c r="J13" s="222"/>
      <c r="K13" s="222"/>
      <c r="L13" s="202" t="s">
        <v>16</v>
      </c>
      <c r="M13" s="202"/>
      <c r="N13" s="202"/>
      <c r="O13" s="202"/>
      <c r="P13" s="222"/>
      <c r="Q13" s="222"/>
      <c r="R13" s="222"/>
      <c r="S13" s="222"/>
      <c r="U13" s="162" t="s">
        <v>51</v>
      </c>
      <c r="V13" s="161"/>
      <c r="W13" s="48"/>
      <c r="X13" s="48"/>
      <c r="Y13" s="48"/>
      <c r="Z13" s="22"/>
      <c r="AA13" s="49"/>
      <c r="AB13" s="49"/>
      <c r="AC13" s="49"/>
      <c r="AD13" s="36"/>
    </row>
    <row r="14" spans="1:30" ht="10.5" customHeight="1" x14ac:dyDescent="0.2">
      <c r="A14" s="20"/>
      <c r="B14" s="20"/>
      <c r="C14" s="20"/>
      <c r="D14" s="20"/>
      <c r="E14" s="20"/>
      <c r="F14" s="20"/>
      <c r="G14" s="20"/>
      <c r="H14" s="20"/>
      <c r="I14" s="20"/>
      <c r="J14" s="20"/>
      <c r="K14" s="50"/>
      <c r="L14" s="50"/>
      <c r="M14" s="50"/>
      <c r="N14" s="50"/>
      <c r="O14" s="50"/>
      <c r="P14" s="50"/>
      <c r="Q14" s="50"/>
      <c r="R14" s="20"/>
      <c r="S14" s="20"/>
      <c r="T14" s="20"/>
      <c r="U14" s="247" t="str">
        <f>IF(AND(V13&gt;=100000,V13&lt;=499999)=TRUE,"","INVALID ACCOUNT #")</f>
        <v>INVALID ACCOUNT #</v>
      </c>
      <c r="V14" s="247"/>
      <c r="W14" s="159"/>
      <c r="X14" s="159"/>
      <c r="Y14" s="159"/>
      <c r="Z14" s="36"/>
      <c r="AA14" s="27"/>
      <c r="AB14" s="27"/>
      <c r="AC14" s="27"/>
      <c r="AD14" s="36"/>
    </row>
    <row r="15" spans="1:30" ht="12" customHeight="1" x14ac:dyDescent="0.2">
      <c r="A15" s="20"/>
      <c r="B15" s="244" t="s">
        <v>13</v>
      </c>
      <c r="C15" s="244"/>
      <c r="D15" s="244"/>
      <c r="E15" s="244"/>
      <c r="F15" s="20"/>
      <c r="G15" s="245"/>
      <c r="H15" s="245"/>
      <c r="I15" s="245"/>
      <c r="J15" s="245"/>
      <c r="K15" s="245"/>
      <c r="L15" s="245"/>
      <c r="M15" s="245"/>
      <c r="N15" s="245"/>
      <c r="O15" s="245"/>
      <c r="P15" s="50"/>
      <c r="Q15" s="267" t="s">
        <v>103</v>
      </c>
      <c r="R15" s="267"/>
      <c r="S15" s="267"/>
      <c r="T15" s="267"/>
      <c r="U15" s="267"/>
      <c r="V15" s="248"/>
      <c r="W15" s="159"/>
      <c r="X15" s="159"/>
      <c r="Y15" s="159"/>
      <c r="Z15" s="36"/>
      <c r="AA15" s="27"/>
      <c r="AB15" s="27"/>
      <c r="AC15" s="27"/>
      <c r="AD15" s="36"/>
    </row>
    <row r="16" spans="1:30" ht="12.75" customHeight="1" x14ac:dyDescent="0.2">
      <c r="A16" s="20"/>
      <c r="B16" s="244"/>
      <c r="C16" s="244"/>
      <c r="D16" s="244"/>
      <c r="E16" s="244"/>
      <c r="F16" s="20"/>
      <c r="G16" s="246"/>
      <c r="H16" s="246"/>
      <c r="I16" s="246"/>
      <c r="J16" s="246"/>
      <c r="K16" s="246"/>
      <c r="L16" s="246"/>
      <c r="M16" s="246"/>
      <c r="N16" s="246"/>
      <c r="O16" s="246"/>
      <c r="P16" s="50"/>
      <c r="Q16" s="267"/>
      <c r="R16" s="267"/>
      <c r="S16" s="267"/>
      <c r="T16" s="267"/>
      <c r="U16" s="267"/>
      <c r="V16" s="249"/>
      <c r="W16" s="159"/>
      <c r="X16" s="159"/>
      <c r="Y16" s="159"/>
      <c r="Z16" s="36"/>
      <c r="AA16" s="27"/>
      <c r="AB16" s="27"/>
      <c r="AC16" s="27"/>
      <c r="AD16" s="36"/>
    </row>
    <row r="17" spans="1:35" ht="10.5" customHeight="1" x14ac:dyDescent="0.2">
      <c r="A17" s="20"/>
      <c r="B17" s="20"/>
      <c r="C17" s="20"/>
      <c r="D17" s="20"/>
      <c r="E17" s="20"/>
      <c r="F17" s="20"/>
      <c r="G17" s="20"/>
      <c r="H17" s="20"/>
      <c r="I17" s="20"/>
      <c r="J17" s="20"/>
      <c r="K17" s="50"/>
      <c r="L17" s="50"/>
      <c r="M17" s="50"/>
      <c r="N17" s="50"/>
      <c r="O17" s="50"/>
      <c r="P17" s="50"/>
      <c r="Q17" s="163"/>
      <c r="R17" s="163"/>
      <c r="S17" s="163"/>
      <c r="T17" s="163"/>
      <c r="U17" s="164"/>
      <c r="V17" s="164"/>
      <c r="W17" s="159"/>
      <c r="X17" s="159"/>
      <c r="Y17" s="159"/>
      <c r="Z17" s="36"/>
      <c r="AA17" s="27"/>
      <c r="AB17" s="27"/>
      <c r="AC17" s="27"/>
      <c r="AD17" s="36"/>
    </row>
    <row r="18" spans="1:35" s="40" customFormat="1" ht="12" customHeight="1" x14ac:dyDescent="0.2">
      <c r="A18" s="13"/>
      <c r="B18" s="215" t="s">
        <v>102</v>
      </c>
      <c r="C18" s="215"/>
      <c r="D18" s="215"/>
      <c r="E18" s="215"/>
      <c r="F18" s="215"/>
      <c r="G18" s="215"/>
      <c r="H18" s="215"/>
      <c r="I18" s="215"/>
      <c r="J18" s="215"/>
      <c r="K18" s="215"/>
      <c r="L18" s="215"/>
      <c r="M18" s="215"/>
      <c r="N18" s="215"/>
      <c r="O18" s="215"/>
      <c r="Q18" s="13"/>
      <c r="R18" s="13"/>
      <c r="S18" s="13"/>
      <c r="U18" s="164"/>
      <c r="V18" s="164"/>
      <c r="W18" s="159"/>
      <c r="X18" s="159"/>
      <c r="Y18" s="159"/>
      <c r="Z18" s="13"/>
      <c r="AA18" s="43"/>
      <c r="AB18" s="45"/>
      <c r="AC18" s="45"/>
    </row>
    <row r="19" spans="1:35" s="40" customFormat="1" ht="3.95" customHeight="1" x14ac:dyDescent="0.2">
      <c r="A19" s="13"/>
      <c r="B19" s="14"/>
      <c r="C19" s="13"/>
      <c r="D19" s="19"/>
      <c r="E19" s="23"/>
      <c r="F19" s="19"/>
      <c r="G19" s="13"/>
      <c r="H19" s="13"/>
      <c r="I19" s="28"/>
      <c r="J19" s="28"/>
      <c r="K19" s="28"/>
      <c r="L19" s="51"/>
      <c r="M19" s="39"/>
      <c r="N19" s="39"/>
      <c r="O19" s="39"/>
      <c r="P19" s="39"/>
      <c r="Q19" s="39"/>
      <c r="R19" s="20"/>
      <c r="S19" s="20"/>
      <c r="T19" s="38"/>
      <c r="V19" s="13"/>
      <c r="W19" s="13"/>
      <c r="X19" s="13"/>
      <c r="Y19" s="13"/>
      <c r="Z19" s="13"/>
      <c r="AA19" s="17"/>
      <c r="AB19" s="17"/>
      <c r="AC19" s="17"/>
      <c r="AD19" s="13"/>
      <c r="AE19" s="13"/>
      <c r="AF19" s="13"/>
      <c r="AG19" s="13"/>
    </row>
    <row r="20" spans="1:35" s="52" customFormat="1" ht="16.5" customHeight="1" x14ac:dyDescent="0.2">
      <c r="A20" s="12"/>
      <c r="B20" s="12"/>
      <c r="C20" s="215" t="s">
        <v>17</v>
      </c>
      <c r="D20" s="215"/>
      <c r="E20" s="215"/>
      <c r="F20" s="12"/>
      <c r="G20" s="12"/>
      <c r="I20" s="12" t="s">
        <v>7</v>
      </c>
      <c r="J20" s="12"/>
      <c r="L20" s="12" t="s">
        <v>15</v>
      </c>
      <c r="M20" s="41"/>
      <c r="N20" s="41"/>
      <c r="O20" s="41"/>
      <c r="Q20" s="12" t="s">
        <v>14</v>
      </c>
      <c r="R20" s="12"/>
      <c r="S20" s="12"/>
      <c r="T20" s="12" t="s">
        <v>97</v>
      </c>
      <c r="U20" s="222"/>
      <c r="V20" s="222"/>
      <c r="W20" s="24"/>
      <c r="X20" s="80"/>
      <c r="Y20" s="80"/>
      <c r="Z20" s="80"/>
      <c r="AA20" s="80"/>
      <c r="AB20" s="80"/>
      <c r="AC20" s="80"/>
      <c r="AD20" s="80"/>
      <c r="AE20" s="80"/>
      <c r="AF20" s="80"/>
      <c r="AG20" s="80"/>
      <c r="AH20" s="80"/>
      <c r="AI20" s="80"/>
    </row>
    <row r="21" spans="1:35" s="40" customFormat="1" ht="3.95" customHeight="1" x14ac:dyDescent="0.2">
      <c r="A21" s="13"/>
      <c r="B21" s="14"/>
      <c r="C21" s="13"/>
      <c r="D21" s="19"/>
      <c r="E21" s="23"/>
      <c r="F21" s="19"/>
      <c r="G21" s="13"/>
      <c r="H21" s="13"/>
      <c r="I21" s="28"/>
      <c r="J21" s="28"/>
      <c r="K21" s="28"/>
      <c r="X21" s="80"/>
      <c r="Y21" s="80"/>
      <c r="Z21" s="13"/>
      <c r="AA21" s="17"/>
      <c r="AB21" s="17"/>
      <c r="AC21" s="17"/>
      <c r="AD21" s="13"/>
      <c r="AE21" s="13"/>
      <c r="AF21" s="13"/>
      <c r="AG21" s="13"/>
      <c r="AH21" s="13"/>
      <c r="AI21" s="13"/>
    </row>
    <row r="22" spans="1:35" s="40" customFormat="1" ht="15" customHeight="1" x14ac:dyDescent="0.25">
      <c r="A22" s="13"/>
      <c r="B22" s="216" t="s">
        <v>109</v>
      </c>
      <c r="C22" s="216"/>
      <c r="D22" s="216"/>
      <c r="E22" s="216"/>
      <c r="F22" s="216"/>
      <c r="G22" s="216"/>
      <c r="H22" s="216"/>
      <c r="I22" s="216"/>
      <c r="J22" s="216"/>
      <c r="K22" s="216"/>
      <c r="L22" s="216"/>
      <c r="M22" s="216"/>
      <c r="N22" s="216"/>
      <c r="O22" s="216"/>
      <c r="P22" s="216"/>
      <c r="Q22" s="216"/>
      <c r="R22" s="216"/>
      <c r="S22" s="216"/>
      <c r="T22" s="216"/>
      <c r="U22" s="77"/>
      <c r="V22" s="22" t="s">
        <v>53</v>
      </c>
      <c r="W22" s="22"/>
      <c r="X22" s="80"/>
      <c r="Y22" s="80"/>
      <c r="Z22" s="80"/>
      <c r="AA22" s="187" t="s">
        <v>80</v>
      </c>
      <c r="AB22" s="188"/>
      <c r="AC22" s="83">
        <f>IF(Q26&gt;=Q29,Q26,Q29)</f>
        <v>0</v>
      </c>
      <c r="AD22" s="80"/>
      <c r="AE22" s="80"/>
      <c r="AF22" s="80"/>
      <c r="AG22" s="80"/>
      <c r="AH22" s="80"/>
      <c r="AI22" s="80"/>
    </row>
    <row r="23" spans="1:35" s="40" customFormat="1" ht="3.95" customHeight="1" x14ac:dyDescent="0.2">
      <c r="A23" s="13"/>
      <c r="B23" s="14"/>
      <c r="C23" s="22"/>
      <c r="D23" s="22"/>
      <c r="E23" s="22"/>
      <c r="F23" s="22"/>
      <c r="G23" s="53"/>
      <c r="H23" s="22"/>
      <c r="I23" s="22"/>
      <c r="J23" s="22"/>
      <c r="K23" s="13"/>
      <c r="U23" s="22"/>
      <c r="Z23" s="13"/>
      <c r="AA23" s="45"/>
      <c r="AB23" s="45"/>
      <c r="AC23" s="45"/>
    </row>
    <row r="24" spans="1:35" s="40" customFormat="1" x14ac:dyDescent="0.2">
      <c r="A24" s="13"/>
      <c r="C24" s="22"/>
      <c r="D24" s="22"/>
      <c r="E24" s="22"/>
      <c r="F24" s="22"/>
      <c r="G24" s="53"/>
      <c r="H24" s="22"/>
      <c r="I24" s="22"/>
      <c r="J24" s="22"/>
      <c r="K24" s="13"/>
      <c r="U24" s="22"/>
      <c r="Z24" s="13"/>
      <c r="AA24" s="186" t="s">
        <v>82</v>
      </c>
      <c r="AB24" s="186"/>
      <c r="AC24" s="165" t="b">
        <f>IF(V15&gt;0,TRUE,FALSE)</f>
        <v>0</v>
      </c>
    </row>
    <row r="25" spans="1:35" s="40" customFormat="1" x14ac:dyDescent="0.2">
      <c r="A25" s="13"/>
      <c r="B25" s="12" t="s">
        <v>56</v>
      </c>
      <c r="C25" s="22"/>
      <c r="D25" s="22"/>
      <c r="E25" s="22"/>
      <c r="F25" s="22"/>
      <c r="G25" s="53"/>
      <c r="H25" s="22"/>
      <c r="I25" s="22"/>
      <c r="J25" s="22"/>
      <c r="K25" s="13"/>
      <c r="U25" s="22"/>
      <c r="Z25" s="13"/>
      <c r="AA25" s="189" t="s">
        <v>81</v>
      </c>
      <c r="AB25" s="190"/>
      <c r="AC25" s="87">
        <f>+'Calc for Worksheet '!C13</f>
        <v>38</v>
      </c>
    </row>
    <row r="26" spans="1:35" s="40" customFormat="1" ht="12.75" customHeight="1" x14ac:dyDescent="0.2">
      <c r="A26" s="13"/>
      <c r="B26" s="54" t="s">
        <v>57</v>
      </c>
      <c r="C26" s="216" t="s">
        <v>75</v>
      </c>
      <c r="D26" s="216"/>
      <c r="E26" s="216"/>
      <c r="F26" s="216"/>
      <c r="G26" s="216"/>
      <c r="H26" s="216"/>
      <c r="I26" s="216"/>
      <c r="J26" s="216"/>
      <c r="K26" s="216"/>
      <c r="L26" s="216"/>
      <c r="M26" s="216"/>
      <c r="N26" s="216"/>
      <c r="O26" s="216"/>
      <c r="P26" s="22"/>
      <c r="Q26" s="78"/>
      <c r="T26" s="43"/>
      <c r="U26" s="43"/>
      <c r="W26" s="93"/>
      <c r="X26" s="93"/>
      <c r="Y26" s="93"/>
      <c r="Z26" s="22"/>
      <c r="AA26" s="189" t="s">
        <v>114</v>
      </c>
      <c r="AB26" s="190"/>
      <c r="AC26" s="88">
        <f>+V29-AC25</f>
        <v>-38</v>
      </c>
    </row>
    <row r="27" spans="1:35" s="22" customFormat="1" ht="3.95" customHeight="1" x14ac:dyDescent="0.2">
      <c r="B27" s="55"/>
      <c r="C27" s="24"/>
      <c r="D27" s="24"/>
      <c r="E27" s="24"/>
      <c r="F27" s="24"/>
      <c r="G27" s="24"/>
      <c r="H27" s="24"/>
      <c r="I27" s="24"/>
      <c r="J27" s="24"/>
      <c r="K27" s="24"/>
      <c r="L27" s="24"/>
      <c r="M27" s="24"/>
      <c r="R27" s="40"/>
      <c r="S27" s="43"/>
      <c r="T27" s="43"/>
      <c r="U27" s="43"/>
      <c r="Y27" s="90"/>
      <c r="Z27" s="90"/>
      <c r="AA27" s="49"/>
      <c r="AB27" s="49"/>
    </row>
    <row r="28" spans="1:35" s="40" customFormat="1" ht="19.5" customHeight="1" x14ac:dyDescent="0.2">
      <c r="A28" s="23"/>
      <c r="B28" s="251" t="s">
        <v>58</v>
      </c>
      <c r="C28" s="211" t="s">
        <v>113</v>
      </c>
      <c r="D28" s="211"/>
      <c r="E28" s="211"/>
      <c r="F28" s="211"/>
      <c r="G28" s="211"/>
      <c r="H28" s="211"/>
      <c r="I28" s="211"/>
      <c r="J28" s="211"/>
      <c r="K28" s="211"/>
      <c r="L28" s="211"/>
      <c r="M28" s="211"/>
      <c r="N28" s="211"/>
      <c r="O28" s="211"/>
      <c r="S28" s="211" t="s">
        <v>117</v>
      </c>
      <c r="T28" s="211"/>
      <c r="U28" s="211"/>
      <c r="W28" s="93"/>
      <c r="X28" s="191" t="str">
        <f>IF(AC24=TRUE,"",IF(V29=0,"",+K77))</f>
        <v/>
      </c>
      <c r="Y28" s="191"/>
      <c r="Z28" s="191"/>
      <c r="AA28" s="259" t="s">
        <v>115</v>
      </c>
      <c r="AB28" s="260"/>
      <c r="AC28" s="88">
        <f>ROUND(V29*0.2,0)</f>
        <v>0</v>
      </c>
    </row>
    <row r="29" spans="1:35" s="40" customFormat="1" ht="19.5" customHeight="1" x14ac:dyDescent="0.2">
      <c r="A29" s="23"/>
      <c r="B29" s="251"/>
      <c r="C29" s="211"/>
      <c r="D29" s="211"/>
      <c r="E29" s="211"/>
      <c r="F29" s="211"/>
      <c r="G29" s="211"/>
      <c r="H29" s="211"/>
      <c r="I29" s="211"/>
      <c r="J29" s="211"/>
      <c r="K29" s="211"/>
      <c r="L29" s="211"/>
      <c r="M29" s="211"/>
      <c r="N29" s="211"/>
      <c r="O29" s="211"/>
      <c r="Q29" s="78"/>
      <c r="S29" s="211"/>
      <c r="T29" s="211"/>
      <c r="U29" s="211"/>
      <c r="V29" s="57">
        <f>ROUND((($U$22*$Q$26*0.1)+(U22*2))*0.555,0)</f>
        <v>0</v>
      </c>
      <c r="W29" s="94"/>
      <c r="X29" s="191"/>
      <c r="Y29" s="191"/>
      <c r="Z29" s="191"/>
      <c r="AA29" s="43"/>
      <c r="AC29" s="82"/>
    </row>
    <row r="30" spans="1:35" s="40" customFormat="1" ht="3.95" customHeight="1" x14ac:dyDescent="0.2">
      <c r="A30" s="23"/>
      <c r="B30" s="56"/>
      <c r="C30" s="41"/>
      <c r="D30" s="41"/>
      <c r="E30" s="41"/>
      <c r="F30" s="41"/>
      <c r="G30" s="41"/>
      <c r="H30" s="41"/>
      <c r="I30" s="41"/>
      <c r="J30" s="41"/>
      <c r="K30" s="41"/>
      <c r="L30" s="41"/>
      <c r="M30" s="41"/>
      <c r="N30" s="41"/>
      <c r="O30" s="41"/>
      <c r="Q30" s="21"/>
      <c r="S30" s="42"/>
      <c r="T30" s="42"/>
      <c r="U30" s="42"/>
      <c r="V30" s="59"/>
      <c r="W30" s="60"/>
      <c r="X30" s="191"/>
      <c r="Y30" s="191"/>
      <c r="Z30" s="191"/>
      <c r="AA30" s="43"/>
      <c r="AC30" s="82"/>
      <c r="AD30" s="13"/>
    </row>
    <row r="31" spans="1:35" s="40" customFormat="1" ht="12.75" customHeight="1" x14ac:dyDescent="0.2">
      <c r="A31" s="13"/>
      <c r="B31" s="54" t="s">
        <v>64</v>
      </c>
      <c r="C31" s="216" t="s">
        <v>72</v>
      </c>
      <c r="D31" s="216"/>
      <c r="E31" s="216"/>
      <c r="F31" s="216"/>
      <c r="G31" s="216"/>
      <c r="H31" s="216"/>
      <c r="I31" s="216"/>
      <c r="J31" s="216"/>
      <c r="K31" s="216"/>
      <c r="L31" s="216"/>
      <c r="M31" s="216"/>
      <c r="N31" s="216"/>
      <c r="O31" s="216"/>
      <c r="Q31" s="79"/>
      <c r="S31" s="252" t="s">
        <v>68</v>
      </c>
      <c r="T31" s="252"/>
      <c r="U31" s="252"/>
      <c r="W31" s="93"/>
      <c r="X31" s="191"/>
      <c r="Y31" s="191"/>
      <c r="Z31" s="191"/>
      <c r="AA31" s="82"/>
      <c r="AB31" s="82"/>
      <c r="AC31" s="82"/>
      <c r="AD31" s="13"/>
    </row>
    <row r="32" spans="1:35" s="40" customFormat="1" ht="3.95" customHeight="1" x14ac:dyDescent="0.2">
      <c r="A32" s="13"/>
      <c r="B32" s="54"/>
      <c r="C32" s="24"/>
      <c r="D32" s="24"/>
      <c r="E32" s="24"/>
      <c r="F32" s="24"/>
      <c r="G32" s="24"/>
      <c r="H32" s="24"/>
      <c r="I32" s="24"/>
      <c r="J32" s="24"/>
      <c r="K32" s="24"/>
      <c r="N32" s="60"/>
      <c r="O32" s="60"/>
      <c r="S32" s="252"/>
      <c r="T32" s="252"/>
      <c r="U32" s="252"/>
      <c r="V32" s="204">
        <f>IF(AND(Q29&gt;=0,ISBLANK(Q35)),0,IF(ISBLANK(Q29)=TRUE,Q35+Q37+Q40,+IF(Q29&lt;Q26,(((Q29-Q26)*(Q31+Q33))+Q35+Q37+Q40),IF(Q29&gt;Q26,(((Q29-Q26)*(Q31+Q33))+Q35+Q37+Q40),Q35+Q37+Q40))))</f>
        <v>0</v>
      </c>
      <c r="W32" s="94"/>
      <c r="X32" s="191"/>
      <c r="Y32" s="191"/>
      <c r="Z32" s="191"/>
      <c r="AA32" s="82"/>
      <c r="AB32" s="82"/>
      <c r="AC32" s="82"/>
      <c r="AD32" s="13"/>
    </row>
    <row r="33" spans="1:30" s="40" customFormat="1" ht="12.75" customHeight="1" x14ac:dyDescent="0.2">
      <c r="A33" s="13"/>
      <c r="B33" s="54" t="s">
        <v>65</v>
      </c>
      <c r="C33" s="201" t="s">
        <v>73</v>
      </c>
      <c r="D33" s="201"/>
      <c r="E33" s="201"/>
      <c r="F33" s="201"/>
      <c r="G33" s="201"/>
      <c r="H33" s="201"/>
      <c r="I33" s="201"/>
      <c r="J33" s="201"/>
      <c r="K33" s="201"/>
      <c r="L33" s="201"/>
      <c r="M33" s="201"/>
      <c r="N33" s="201"/>
      <c r="O33" s="201"/>
      <c r="P33" s="61"/>
      <c r="Q33" s="79"/>
      <c r="R33" s="61"/>
      <c r="S33" s="252"/>
      <c r="T33" s="252"/>
      <c r="U33" s="252"/>
      <c r="V33" s="221"/>
      <c r="W33" s="94"/>
      <c r="X33" s="191"/>
      <c r="Y33" s="191"/>
      <c r="Z33" s="191"/>
      <c r="AA33" s="82"/>
      <c r="AB33" s="82"/>
      <c r="AC33" s="82"/>
      <c r="AD33" s="13"/>
    </row>
    <row r="34" spans="1:30" s="40" customFormat="1" ht="3.95" customHeight="1" x14ac:dyDescent="0.2">
      <c r="A34" s="13"/>
      <c r="B34" s="54"/>
      <c r="C34" s="61"/>
      <c r="D34" s="61"/>
      <c r="E34" s="61"/>
      <c r="F34" s="61"/>
      <c r="G34" s="61"/>
      <c r="H34" s="61"/>
      <c r="I34" s="61"/>
      <c r="J34" s="61"/>
      <c r="K34" s="61"/>
      <c r="L34" s="61"/>
      <c r="M34" s="61"/>
      <c r="N34" s="61"/>
      <c r="O34" s="61"/>
      <c r="P34" s="61"/>
      <c r="Q34" s="61"/>
      <c r="R34" s="61"/>
      <c r="S34" s="42"/>
      <c r="T34" s="42"/>
      <c r="U34" s="42"/>
      <c r="V34" s="59"/>
      <c r="W34" s="60"/>
      <c r="X34" s="191"/>
      <c r="Y34" s="191"/>
      <c r="Z34" s="191"/>
      <c r="AA34" s="82"/>
      <c r="AB34" s="82"/>
      <c r="AC34" s="82"/>
      <c r="AD34" s="13"/>
    </row>
    <row r="35" spans="1:30" s="40" customFormat="1" ht="12.75" customHeight="1" x14ac:dyDescent="0.2">
      <c r="A35" s="13"/>
      <c r="B35" s="54" t="s">
        <v>66</v>
      </c>
      <c r="C35" s="201" t="s">
        <v>93</v>
      </c>
      <c r="D35" s="201"/>
      <c r="E35" s="201"/>
      <c r="F35" s="201"/>
      <c r="G35" s="201"/>
      <c r="H35" s="201"/>
      <c r="I35" s="201"/>
      <c r="J35" s="201"/>
      <c r="K35" s="201"/>
      <c r="L35" s="201"/>
      <c r="M35" s="201"/>
      <c r="N35" s="201"/>
      <c r="O35" s="201"/>
      <c r="P35" s="62"/>
      <c r="Q35" s="79"/>
      <c r="R35" s="62"/>
      <c r="S35" s="268" t="s">
        <v>70</v>
      </c>
      <c r="T35" s="268"/>
      <c r="U35" s="268"/>
      <c r="W35" s="93"/>
      <c r="X35" s="166" t="str">
        <f>IF($AC$24=TRUE,"",IF($AC$26&gt;0,+K83,""))</f>
        <v/>
      </c>
      <c r="Y35" s="166"/>
      <c r="AA35" s="82"/>
      <c r="AB35" s="82"/>
      <c r="AC35" s="82"/>
      <c r="AD35" s="13"/>
    </row>
    <row r="36" spans="1:30" s="40" customFormat="1" ht="3.95" customHeight="1" x14ac:dyDescent="0.2">
      <c r="A36" s="13"/>
      <c r="B36" s="54"/>
      <c r="C36" s="62"/>
      <c r="D36" s="62"/>
      <c r="E36" s="62"/>
      <c r="F36" s="62"/>
      <c r="G36" s="62"/>
      <c r="H36" s="62"/>
      <c r="I36" s="62"/>
      <c r="J36" s="62"/>
      <c r="K36" s="62"/>
      <c r="L36" s="62"/>
      <c r="M36" s="62"/>
      <c r="N36" s="62"/>
      <c r="O36" s="62"/>
      <c r="P36" s="62"/>
      <c r="Q36" s="62"/>
      <c r="R36" s="62"/>
      <c r="S36" s="268"/>
      <c r="T36" s="268"/>
      <c r="U36" s="268"/>
      <c r="V36" s="219">
        <f>IF(V32&lt;=0,0,IF(V32&gt;V29,V32-V29,0))</f>
        <v>0</v>
      </c>
      <c r="W36" s="95"/>
      <c r="X36" s="89"/>
      <c r="Y36" s="89"/>
      <c r="Z36" s="89"/>
      <c r="AA36" s="82"/>
      <c r="AB36" s="82"/>
      <c r="AC36" s="82"/>
      <c r="AD36" s="13"/>
    </row>
    <row r="37" spans="1:30" s="40" customFormat="1" x14ac:dyDescent="0.2">
      <c r="A37" s="13"/>
      <c r="B37" s="54" t="s">
        <v>67</v>
      </c>
      <c r="C37" s="201" t="s">
        <v>74</v>
      </c>
      <c r="D37" s="201"/>
      <c r="E37" s="201"/>
      <c r="F37" s="201"/>
      <c r="G37" s="201"/>
      <c r="H37" s="201"/>
      <c r="I37" s="201"/>
      <c r="J37" s="201"/>
      <c r="K37" s="201"/>
      <c r="L37" s="201"/>
      <c r="M37" s="201"/>
      <c r="N37" s="201"/>
      <c r="O37" s="201"/>
      <c r="P37" s="62"/>
      <c r="Q37" s="79"/>
      <c r="R37" s="62"/>
      <c r="S37" s="268"/>
      <c r="T37" s="268"/>
      <c r="U37" s="268"/>
      <c r="V37" s="220"/>
      <c r="W37" s="66"/>
      <c r="X37" s="166" t="str">
        <f>IF($AC$24=TRUE,"",IF($AC$26&gt;0,+K84,""))</f>
        <v/>
      </c>
      <c r="Y37" s="92" t="str">
        <f>IF($AC$24=TRUE,"",IF($AC$26&gt;0,+$AC$26,""))</f>
        <v/>
      </c>
      <c r="Z37" s="90"/>
      <c r="AD37" s="13"/>
    </row>
    <row r="38" spans="1:30" s="40" customFormat="1" ht="3.95" customHeight="1" x14ac:dyDescent="0.2">
      <c r="A38" s="13"/>
      <c r="B38" s="63"/>
      <c r="C38" s="158"/>
      <c r="D38" s="158"/>
      <c r="E38" s="158"/>
      <c r="F38" s="158"/>
      <c r="G38" s="158"/>
      <c r="H38" s="158"/>
      <c r="I38" s="158"/>
      <c r="J38" s="158"/>
      <c r="K38" s="158"/>
      <c r="L38" s="158"/>
      <c r="M38" s="158"/>
      <c r="N38" s="158"/>
      <c r="O38" s="158"/>
      <c r="P38" s="158"/>
      <c r="Q38" s="64"/>
      <c r="R38" s="64"/>
      <c r="S38" s="64"/>
      <c r="T38" s="158"/>
      <c r="U38" s="158"/>
      <c r="V38" s="158"/>
      <c r="W38" s="158"/>
      <c r="X38" s="91"/>
      <c r="Y38" s="91"/>
      <c r="Z38" s="22"/>
      <c r="AA38" s="17"/>
      <c r="AB38" s="17"/>
      <c r="AC38" s="17"/>
    </row>
    <row r="39" spans="1:30" s="40" customFormat="1" ht="12" customHeight="1" x14ac:dyDescent="0.2">
      <c r="A39" s="13"/>
      <c r="B39" s="250" t="s">
        <v>69</v>
      </c>
      <c r="C39" s="218" t="s">
        <v>71</v>
      </c>
      <c r="D39" s="218"/>
      <c r="E39" s="218"/>
      <c r="F39" s="218"/>
      <c r="G39" s="218"/>
      <c r="H39" s="218"/>
      <c r="I39" s="218"/>
      <c r="J39" s="218"/>
      <c r="K39" s="218"/>
      <c r="L39" s="218"/>
      <c r="M39" s="218"/>
      <c r="N39" s="218"/>
      <c r="O39" s="218"/>
      <c r="P39" s="65"/>
      <c r="R39" s="64"/>
      <c r="X39" s="191" t="str">
        <f>IF($AC$24=TRUE,"",IF($AC$26&gt;0,+K85,""))</f>
        <v/>
      </c>
      <c r="Y39" s="167"/>
      <c r="Z39" s="22"/>
    </row>
    <row r="40" spans="1:30" s="40" customFormat="1" ht="12.75" customHeight="1" x14ac:dyDescent="0.2">
      <c r="A40" s="13"/>
      <c r="B40" s="250"/>
      <c r="C40" s="218"/>
      <c r="D40" s="218"/>
      <c r="E40" s="218"/>
      <c r="F40" s="218"/>
      <c r="G40" s="218"/>
      <c r="H40" s="218"/>
      <c r="I40" s="218"/>
      <c r="J40" s="218"/>
      <c r="K40" s="218"/>
      <c r="L40" s="218"/>
      <c r="M40" s="218"/>
      <c r="N40" s="218"/>
      <c r="O40" s="218"/>
      <c r="P40" s="160"/>
      <c r="Q40" s="79"/>
      <c r="R40" s="64"/>
      <c r="X40" s="191"/>
      <c r="Y40" s="92" t="str">
        <f>IF($AC$24=TRUE,"",IF($AC$28&gt;0,+$AC$28,""))</f>
        <v/>
      </c>
      <c r="Z40" s="24"/>
      <c r="AA40" s="168"/>
      <c r="AB40" s="169"/>
      <c r="AC40" s="169"/>
      <c r="AD40" s="52"/>
    </row>
    <row r="41" spans="1:30" s="40" customFormat="1" ht="12.75" customHeight="1" thickBot="1" x14ac:dyDescent="0.25">
      <c r="A41" s="13"/>
      <c r="B41" s="63"/>
      <c r="C41" s="160"/>
      <c r="D41" s="160"/>
      <c r="E41" s="160"/>
      <c r="F41" s="160"/>
      <c r="G41" s="160"/>
      <c r="H41" s="160"/>
      <c r="I41" s="160"/>
      <c r="J41" s="160"/>
      <c r="K41" s="160"/>
      <c r="L41" s="160"/>
      <c r="M41" s="160"/>
      <c r="N41" s="160"/>
      <c r="O41" s="160"/>
      <c r="P41" s="160"/>
      <c r="Q41" s="160"/>
      <c r="R41" s="160"/>
      <c r="S41" s="67"/>
      <c r="T41" s="67"/>
      <c r="U41" s="67"/>
      <c r="V41" s="67"/>
      <c r="W41" s="67"/>
      <c r="X41" s="67"/>
      <c r="Y41" s="67"/>
      <c r="Z41" s="13"/>
      <c r="AA41" s="68"/>
      <c r="AB41" s="45"/>
      <c r="AC41" s="45"/>
    </row>
    <row r="42" spans="1:30" s="40" customFormat="1" ht="12.75" customHeight="1" x14ac:dyDescent="0.2">
      <c r="A42" s="13"/>
      <c r="B42" s="170" t="s">
        <v>79</v>
      </c>
      <c r="D42" s="235" t="str">
        <f>IF(AND($V$13&gt;=100000,$V$13&lt;=199999,$V$36&lt;&gt;0)=TRUE,K67,IF(AND($V$13&gt;=200000,$V$13&lt;=499999,$V$36&lt;&gt;0)=TRUE,K72,IF(V13=0,+K79,"         No justification required; submit your travel authorization request In Concur. Do not forward this form to the Travel Office.")))</f>
        <v xml:space="preserve">                 PLEASE ENTER A VALID ACCOUNT NUMBER.</v>
      </c>
      <c r="E42" s="236"/>
      <c r="F42" s="236"/>
      <c r="G42" s="236"/>
      <c r="H42" s="236"/>
      <c r="I42" s="236"/>
      <c r="J42" s="236"/>
      <c r="K42" s="236"/>
      <c r="L42" s="236"/>
      <c r="M42" s="236"/>
      <c r="N42" s="236"/>
      <c r="O42" s="236"/>
      <c r="P42" s="236"/>
      <c r="Q42" s="236"/>
      <c r="R42" s="236"/>
      <c r="S42" s="236"/>
      <c r="T42" s="236"/>
      <c r="U42" s="236"/>
      <c r="V42" s="237"/>
      <c r="W42" s="84"/>
      <c r="X42" s="69"/>
      <c r="Y42" s="69"/>
      <c r="Z42" s="13"/>
      <c r="AA42" s="70"/>
      <c r="AB42" s="45"/>
      <c r="AC42" s="45"/>
    </row>
    <row r="43" spans="1:30" s="40" customFormat="1" ht="12.75" customHeight="1" x14ac:dyDescent="0.2">
      <c r="A43" s="13"/>
      <c r="B43" s="170"/>
      <c r="D43" s="238"/>
      <c r="E43" s="239"/>
      <c r="F43" s="239"/>
      <c r="G43" s="239"/>
      <c r="H43" s="239"/>
      <c r="I43" s="239"/>
      <c r="J43" s="239"/>
      <c r="K43" s="239"/>
      <c r="L43" s="239"/>
      <c r="M43" s="239"/>
      <c r="N43" s="239"/>
      <c r="O43" s="239"/>
      <c r="P43" s="239"/>
      <c r="Q43" s="239"/>
      <c r="R43" s="239"/>
      <c r="S43" s="239"/>
      <c r="T43" s="239"/>
      <c r="U43" s="239"/>
      <c r="V43" s="240"/>
      <c r="W43" s="84"/>
      <c r="X43" s="69"/>
      <c r="Y43" s="69"/>
      <c r="Z43" s="13"/>
      <c r="AA43" s="70"/>
      <c r="AB43" s="45"/>
      <c r="AC43" s="45"/>
    </row>
    <row r="44" spans="1:30" s="40" customFormat="1" ht="12.75" customHeight="1" x14ac:dyDescent="0.2">
      <c r="A44" s="13"/>
      <c r="B44" s="14"/>
      <c r="C44" s="65"/>
      <c r="D44" s="238"/>
      <c r="E44" s="239"/>
      <c r="F44" s="239"/>
      <c r="G44" s="239"/>
      <c r="H44" s="239"/>
      <c r="I44" s="239"/>
      <c r="J44" s="239"/>
      <c r="K44" s="239"/>
      <c r="L44" s="239"/>
      <c r="M44" s="239"/>
      <c r="N44" s="239"/>
      <c r="O44" s="239"/>
      <c r="P44" s="239"/>
      <c r="Q44" s="239"/>
      <c r="R44" s="239"/>
      <c r="S44" s="239"/>
      <c r="T44" s="239"/>
      <c r="U44" s="239"/>
      <c r="V44" s="240"/>
      <c r="W44" s="84"/>
      <c r="X44" s="69"/>
      <c r="Y44" s="69"/>
      <c r="Z44" s="13"/>
      <c r="AA44" s="70"/>
      <c r="AB44" s="45"/>
      <c r="AC44" s="45"/>
    </row>
    <row r="45" spans="1:30" s="40" customFormat="1" ht="12.75" customHeight="1" thickBot="1" x14ac:dyDescent="0.25">
      <c r="A45" s="13"/>
      <c r="B45" s="14"/>
      <c r="C45" s="65"/>
      <c r="D45" s="241"/>
      <c r="E45" s="242"/>
      <c r="F45" s="242"/>
      <c r="G45" s="242"/>
      <c r="H45" s="242"/>
      <c r="I45" s="242"/>
      <c r="J45" s="242"/>
      <c r="K45" s="242"/>
      <c r="L45" s="242"/>
      <c r="M45" s="242"/>
      <c r="N45" s="242"/>
      <c r="O45" s="242"/>
      <c r="P45" s="242"/>
      <c r="Q45" s="242"/>
      <c r="R45" s="242"/>
      <c r="S45" s="242"/>
      <c r="T45" s="242"/>
      <c r="U45" s="242"/>
      <c r="V45" s="243"/>
      <c r="W45" s="84"/>
      <c r="X45" s="69"/>
      <c r="Y45" s="69"/>
      <c r="Z45" s="13"/>
      <c r="AA45" s="70"/>
      <c r="AB45" s="45"/>
      <c r="AC45" s="45"/>
    </row>
    <row r="46" spans="1:30" s="40" customFormat="1" ht="12.75" customHeight="1" x14ac:dyDescent="0.2">
      <c r="A46" s="13"/>
      <c r="B46" s="71" t="s">
        <v>55</v>
      </c>
      <c r="C46" s="158"/>
      <c r="D46" s="158"/>
      <c r="E46" s="158"/>
      <c r="F46" s="158"/>
      <c r="G46" s="158"/>
      <c r="H46" s="158"/>
      <c r="I46" s="158"/>
      <c r="J46" s="158"/>
      <c r="K46" s="158"/>
      <c r="L46" s="158"/>
      <c r="M46" s="158"/>
      <c r="N46" s="158"/>
      <c r="O46" s="158"/>
      <c r="P46" s="158"/>
      <c r="Q46" s="158"/>
      <c r="R46" s="158"/>
      <c r="S46" s="72"/>
      <c r="T46" s="72"/>
      <c r="U46" s="72"/>
      <c r="V46" s="72"/>
      <c r="W46" s="85"/>
      <c r="X46" s="72"/>
      <c r="Y46" s="72"/>
      <c r="Z46" s="13"/>
      <c r="AA46" s="45"/>
      <c r="AB46" s="45"/>
      <c r="AC46" s="45"/>
    </row>
    <row r="47" spans="1:30" ht="12.75" customHeight="1" x14ac:dyDescent="0.2">
      <c r="B47" s="223"/>
      <c r="C47" s="224"/>
      <c r="D47" s="224"/>
      <c r="E47" s="224"/>
      <c r="F47" s="224"/>
      <c r="G47" s="224"/>
      <c r="H47" s="224"/>
      <c r="I47" s="224"/>
      <c r="J47" s="224"/>
      <c r="K47" s="224"/>
      <c r="L47" s="224"/>
      <c r="M47" s="224"/>
      <c r="N47" s="224"/>
      <c r="O47" s="224"/>
      <c r="P47" s="224"/>
      <c r="Q47" s="224"/>
      <c r="R47" s="224"/>
      <c r="S47" s="224"/>
      <c r="T47" s="224"/>
      <c r="U47" s="224"/>
      <c r="V47" s="225"/>
      <c r="W47" s="96"/>
      <c r="X47" s="73"/>
      <c r="Y47" s="73"/>
      <c r="Z47" s="20"/>
    </row>
    <row r="48" spans="1:30" ht="12.75" customHeight="1" x14ac:dyDescent="0.2">
      <c r="A48" s="20"/>
      <c r="B48" s="226"/>
      <c r="C48" s="227"/>
      <c r="D48" s="227"/>
      <c r="E48" s="227"/>
      <c r="F48" s="227"/>
      <c r="G48" s="227"/>
      <c r="H48" s="227"/>
      <c r="I48" s="227"/>
      <c r="J48" s="227"/>
      <c r="K48" s="227"/>
      <c r="L48" s="227"/>
      <c r="M48" s="227"/>
      <c r="N48" s="227"/>
      <c r="O48" s="227"/>
      <c r="P48" s="227"/>
      <c r="Q48" s="227"/>
      <c r="R48" s="227"/>
      <c r="S48" s="227"/>
      <c r="T48" s="227"/>
      <c r="U48" s="227"/>
      <c r="V48" s="228"/>
      <c r="W48" s="96"/>
      <c r="X48" s="73"/>
      <c r="Y48" s="73"/>
      <c r="Z48" s="20"/>
    </row>
    <row r="49" spans="1:26" ht="12.75" customHeight="1" x14ac:dyDescent="0.2">
      <c r="A49" s="20"/>
      <c r="B49" s="229"/>
      <c r="C49" s="230"/>
      <c r="D49" s="230"/>
      <c r="E49" s="230"/>
      <c r="F49" s="230"/>
      <c r="G49" s="230"/>
      <c r="H49" s="230"/>
      <c r="I49" s="230"/>
      <c r="J49" s="230"/>
      <c r="K49" s="230"/>
      <c r="L49" s="230"/>
      <c r="M49" s="230"/>
      <c r="N49" s="230"/>
      <c r="O49" s="230"/>
      <c r="P49" s="230"/>
      <c r="Q49" s="230"/>
      <c r="R49" s="230"/>
      <c r="S49" s="230"/>
      <c r="T49" s="230"/>
      <c r="U49" s="230"/>
      <c r="V49" s="231"/>
      <c r="W49" s="96"/>
      <c r="X49" s="73"/>
      <c r="Y49" s="73"/>
      <c r="Z49" s="20"/>
    </row>
    <row r="50" spans="1:26" s="18" customFormat="1" ht="12" customHeight="1" x14ac:dyDescent="0.2">
      <c r="B50" s="15"/>
      <c r="C50" s="15"/>
      <c r="D50" s="15"/>
      <c r="E50" s="15"/>
      <c r="F50" s="25"/>
      <c r="G50" s="25"/>
      <c r="H50" s="25"/>
      <c r="I50" s="25"/>
      <c r="J50" s="25"/>
      <c r="K50" s="25"/>
      <c r="L50" s="26"/>
      <c r="M50" s="15"/>
      <c r="N50" s="15"/>
      <c r="O50" s="25"/>
      <c r="P50" s="15"/>
      <c r="Q50" s="25"/>
      <c r="R50" s="15"/>
      <c r="S50" s="15"/>
      <c r="T50" s="15"/>
      <c r="U50" s="15"/>
      <c r="V50" s="15"/>
      <c r="W50" s="27"/>
      <c r="X50" s="15"/>
      <c r="Y50" s="15"/>
    </row>
    <row r="51" spans="1:26" ht="20.25" customHeight="1" x14ac:dyDescent="0.2">
      <c r="B51" s="232" t="s">
        <v>9</v>
      </c>
      <c r="C51" s="232"/>
      <c r="D51" s="232"/>
      <c r="E51" s="234"/>
      <c r="F51" s="234"/>
      <c r="G51" s="234"/>
      <c r="H51" s="234"/>
      <c r="I51" s="234"/>
      <c r="J51" s="234"/>
      <c r="K51" s="234"/>
      <c r="L51" s="234"/>
      <c r="M51" s="234"/>
      <c r="N51" s="234"/>
      <c r="O51" s="234"/>
      <c r="P51" s="12"/>
      <c r="Q51" s="222"/>
      <c r="R51" s="222"/>
      <c r="S51" s="222"/>
      <c r="T51" s="222"/>
      <c r="U51" s="222"/>
      <c r="V51" s="222"/>
      <c r="W51" s="28"/>
      <c r="X51" s="204"/>
      <c r="Y51" s="58"/>
    </row>
    <row r="52" spans="1:26" ht="10.5" customHeight="1" x14ac:dyDescent="0.2">
      <c r="B52" s="20"/>
      <c r="C52" s="20"/>
      <c r="D52" s="20"/>
      <c r="E52" s="209" t="s">
        <v>2</v>
      </c>
      <c r="F52" s="209"/>
      <c r="G52" s="209"/>
      <c r="H52" s="209"/>
      <c r="I52" s="209"/>
      <c r="J52" s="209"/>
      <c r="K52" s="209"/>
      <c r="L52" s="209"/>
      <c r="M52" s="209"/>
      <c r="N52" s="209"/>
      <c r="O52" s="209"/>
      <c r="P52" s="20"/>
      <c r="Q52" s="209" t="s">
        <v>3</v>
      </c>
      <c r="R52" s="209"/>
      <c r="S52" s="209"/>
      <c r="T52" s="209"/>
      <c r="U52" s="209"/>
      <c r="V52" s="209"/>
      <c r="W52" s="86"/>
      <c r="X52" s="204"/>
      <c r="Y52" s="58"/>
    </row>
    <row r="53" spans="1:26" x14ac:dyDescent="0.2">
      <c r="B53" s="20" t="s">
        <v>4</v>
      </c>
      <c r="C53" s="20"/>
      <c r="D53" s="20"/>
      <c r="E53" s="202"/>
      <c r="F53" s="202"/>
      <c r="G53" s="202"/>
      <c r="H53" s="202"/>
      <c r="I53" s="202"/>
      <c r="J53" s="202"/>
      <c r="K53" s="202"/>
      <c r="L53" s="202"/>
      <c r="M53" s="202"/>
      <c r="N53" s="202"/>
      <c r="O53" s="202"/>
      <c r="P53" s="20"/>
      <c r="Q53" s="202"/>
      <c r="R53" s="202"/>
      <c r="S53" s="202"/>
      <c r="T53" s="202"/>
      <c r="U53" s="202"/>
      <c r="V53" s="202"/>
      <c r="W53" s="20"/>
      <c r="X53" s="20"/>
      <c r="Y53" s="20"/>
    </row>
    <row r="54" spans="1:26" x14ac:dyDescent="0.2">
      <c r="B54" s="20" t="s">
        <v>5</v>
      </c>
      <c r="C54" s="20"/>
      <c r="D54" s="20"/>
      <c r="E54" s="203"/>
      <c r="F54" s="203"/>
      <c r="G54" s="203"/>
      <c r="H54" s="203"/>
      <c r="I54" s="203"/>
      <c r="J54" s="203"/>
      <c r="K54" s="203"/>
      <c r="L54" s="203"/>
      <c r="M54" s="203"/>
      <c r="N54" s="203"/>
      <c r="O54" s="203"/>
      <c r="P54" s="20"/>
      <c r="Q54" s="203"/>
      <c r="R54" s="203"/>
      <c r="S54" s="203"/>
      <c r="T54" s="203"/>
      <c r="U54" s="203"/>
      <c r="V54" s="203"/>
      <c r="W54" s="20"/>
      <c r="X54" s="20"/>
      <c r="Y54" s="20"/>
    </row>
    <row r="55" spans="1:26" ht="9.75" customHeight="1" x14ac:dyDescent="0.2">
      <c r="B55" s="20"/>
      <c r="C55" s="20"/>
      <c r="D55" s="20"/>
      <c r="E55" s="209" t="s">
        <v>98</v>
      </c>
      <c r="F55" s="209"/>
      <c r="G55" s="209"/>
      <c r="H55" s="209"/>
      <c r="I55" s="209"/>
      <c r="J55" s="209"/>
      <c r="K55" s="209"/>
      <c r="L55" s="209"/>
      <c r="M55" s="209"/>
      <c r="N55" s="209"/>
      <c r="O55" s="209"/>
      <c r="P55" s="20"/>
      <c r="Q55" s="209" t="s">
        <v>6</v>
      </c>
      <c r="R55" s="209"/>
      <c r="S55" s="209"/>
      <c r="T55" s="209"/>
      <c r="U55" s="209"/>
      <c r="V55" s="209"/>
      <c r="W55" s="16"/>
      <c r="X55" s="16"/>
      <c r="Y55" s="16"/>
    </row>
    <row r="56" spans="1:26" ht="6" customHeight="1" x14ac:dyDescent="0.2">
      <c r="B56" s="20"/>
      <c r="C56" s="20"/>
      <c r="D56" s="20"/>
      <c r="E56" s="20"/>
      <c r="F56" s="20"/>
      <c r="G56" s="20"/>
      <c r="H56" s="20"/>
      <c r="I56" s="20"/>
      <c r="J56" s="20"/>
      <c r="K56" s="20"/>
      <c r="L56" s="20"/>
      <c r="M56" s="20"/>
      <c r="N56" s="20"/>
      <c r="O56" s="20"/>
      <c r="P56" s="20"/>
      <c r="Q56" s="20"/>
      <c r="R56" s="20"/>
      <c r="S56" s="20"/>
      <c r="T56" s="20"/>
      <c r="U56" s="20"/>
      <c r="V56" s="20"/>
      <c r="W56" s="20"/>
      <c r="X56" s="20"/>
      <c r="Y56" s="20"/>
    </row>
    <row r="57" spans="1:26" x14ac:dyDescent="0.2">
      <c r="B57" s="20" t="s">
        <v>11</v>
      </c>
      <c r="C57" s="20"/>
      <c r="D57" s="20"/>
      <c r="E57" s="20"/>
      <c r="F57" s="20"/>
      <c r="G57" s="20"/>
      <c r="H57" s="20"/>
      <c r="I57" s="20"/>
      <c r="J57" s="202"/>
      <c r="K57" s="202"/>
      <c r="L57" s="202"/>
      <c r="M57" s="202"/>
      <c r="N57" s="202"/>
      <c r="O57" s="202"/>
      <c r="P57" s="20"/>
      <c r="Q57" s="202"/>
      <c r="R57" s="202"/>
      <c r="S57" s="202"/>
      <c r="T57" s="202"/>
      <c r="U57" s="202"/>
      <c r="V57" s="202"/>
      <c r="W57" s="20"/>
      <c r="X57" s="20"/>
      <c r="Y57" s="20"/>
    </row>
    <row r="58" spans="1:26" x14ac:dyDescent="0.2">
      <c r="B58" s="20" t="s">
        <v>12</v>
      </c>
      <c r="C58" s="20"/>
      <c r="D58" s="20"/>
      <c r="E58" s="20"/>
      <c r="G58" s="20"/>
      <c r="H58" s="20"/>
      <c r="I58" s="20"/>
      <c r="J58" s="203"/>
      <c r="K58" s="203"/>
      <c r="L58" s="203"/>
      <c r="M58" s="203"/>
      <c r="N58" s="203"/>
      <c r="O58" s="203"/>
      <c r="P58" s="20"/>
      <c r="Q58" s="203"/>
      <c r="R58" s="203"/>
      <c r="S58" s="203"/>
      <c r="T58" s="203"/>
      <c r="U58" s="203"/>
      <c r="V58" s="203"/>
      <c r="W58" s="20"/>
      <c r="X58" s="20"/>
      <c r="Y58" s="20"/>
    </row>
    <row r="59" spans="1:26" ht="9.75" customHeight="1" x14ac:dyDescent="0.2">
      <c r="B59" s="20"/>
      <c r="C59" s="20"/>
      <c r="D59" s="20"/>
      <c r="E59" s="20"/>
      <c r="F59" s="208" t="s">
        <v>99</v>
      </c>
      <c r="G59" s="208"/>
      <c r="H59" s="208"/>
      <c r="I59" s="208"/>
      <c r="J59" s="209"/>
      <c r="K59" s="209"/>
      <c r="L59" s="209"/>
      <c r="M59" s="209"/>
      <c r="N59" s="209"/>
      <c r="O59" s="209"/>
      <c r="P59" s="20"/>
      <c r="Q59" s="209" t="s">
        <v>6</v>
      </c>
      <c r="R59" s="209"/>
      <c r="S59" s="209"/>
      <c r="T59" s="209"/>
      <c r="U59" s="209"/>
      <c r="V59" s="209"/>
      <c r="W59" s="16"/>
      <c r="X59" s="16"/>
      <c r="Y59" s="16"/>
    </row>
    <row r="60" spans="1:26" x14ac:dyDescent="0.2">
      <c r="B60" s="20" t="s">
        <v>4</v>
      </c>
      <c r="C60" s="20"/>
      <c r="D60" s="20"/>
      <c r="E60" s="202"/>
      <c r="F60" s="202"/>
      <c r="G60" s="202"/>
      <c r="H60" s="202"/>
      <c r="I60" s="202"/>
      <c r="J60" s="202"/>
      <c r="K60" s="202"/>
      <c r="L60" s="202"/>
      <c r="M60" s="202"/>
      <c r="N60" s="202"/>
      <c r="O60" s="202"/>
      <c r="P60" s="20"/>
      <c r="Q60" s="20"/>
      <c r="R60" s="20"/>
      <c r="S60" s="20"/>
      <c r="T60" s="20"/>
      <c r="U60" s="20"/>
      <c r="V60" s="20"/>
      <c r="W60" s="20"/>
      <c r="X60" s="20"/>
      <c r="Y60" s="20"/>
    </row>
    <row r="61" spans="1:26" x14ac:dyDescent="0.2">
      <c r="B61" s="20" t="s">
        <v>5</v>
      </c>
      <c r="C61" s="20"/>
      <c r="D61" s="20"/>
      <c r="E61" s="203"/>
      <c r="F61" s="203"/>
      <c r="G61" s="203"/>
      <c r="H61" s="203"/>
      <c r="I61" s="203"/>
      <c r="J61" s="203"/>
      <c r="K61" s="203"/>
      <c r="L61" s="203"/>
      <c r="M61" s="203"/>
      <c r="N61" s="203"/>
      <c r="O61" s="203"/>
      <c r="P61" s="20"/>
      <c r="Q61" s="74"/>
      <c r="R61" s="74"/>
      <c r="S61" s="74"/>
      <c r="T61" s="74"/>
      <c r="U61" s="74"/>
      <c r="V61" s="74"/>
      <c r="W61" s="20"/>
      <c r="X61" s="20"/>
      <c r="Y61" s="20"/>
    </row>
    <row r="62" spans="1:26" ht="9.75" customHeight="1" x14ac:dyDescent="0.2">
      <c r="B62" s="20"/>
      <c r="C62" s="20"/>
      <c r="D62" s="20"/>
      <c r="E62" s="209" t="s">
        <v>10</v>
      </c>
      <c r="F62" s="209"/>
      <c r="G62" s="209"/>
      <c r="H62" s="209"/>
      <c r="I62" s="209"/>
      <c r="J62" s="209"/>
      <c r="K62" s="209"/>
      <c r="L62" s="209"/>
      <c r="M62" s="209"/>
      <c r="N62" s="209"/>
      <c r="O62" s="209"/>
      <c r="P62" s="20"/>
      <c r="Q62" s="209" t="s">
        <v>6</v>
      </c>
      <c r="R62" s="209"/>
      <c r="S62" s="209"/>
      <c r="T62" s="209"/>
      <c r="U62" s="209"/>
      <c r="V62" s="209"/>
      <c r="W62" s="16"/>
      <c r="X62" s="16"/>
      <c r="Y62" s="16"/>
    </row>
    <row r="63" spans="1:26" ht="5.25" customHeight="1" x14ac:dyDescent="0.2">
      <c r="B63" s="20"/>
      <c r="C63" s="20"/>
      <c r="D63" s="20"/>
      <c r="E63" s="20"/>
      <c r="F63" s="20"/>
      <c r="G63" s="20"/>
      <c r="H63" s="20"/>
      <c r="I63" s="20"/>
      <c r="J63" s="20"/>
      <c r="K63" s="20"/>
      <c r="L63" s="20"/>
      <c r="M63" s="20"/>
      <c r="N63" s="20"/>
      <c r="O63" s="20"/>
      <c r="P63" s="20"/>
      <c r="Q63" s="20"/>
      <c r="R63" s="20"/>
      <c r="S63" s="20"/>
      <c r="T63" s="20"/>
      <c r="U63" s="20"/>
      <c r="V63" s="20"/>
      <c r="W63" s="20"/>
      <c r="X63" s="20"/>
      <c r="Y63" s="20"/>
    </row>
    <row r="64" spans="1:26" ht="36.75" customHeight="1" x14ac:dyDescent="0.2">
      <c r="B64" s="217" t="s">
        <v>54</v>
      </c>
      <c r="C64" s="217"/>
      <c r="D64" s="217"/>
      <c r="E64" s="217"/>
      <c r="F64" s="217"/>
      <c r="G64" s="217"/>
      <c r="H64" s="217"/>
      <c r="I64" s="217"/>
      <c r="J64" s="217"/>
      <c r="K64" s="217"/>
      <c r="L64" s="217"/>
      <c r="M64" s="217"/>
      <c r="N64" s="217"/>
      <c r="O64" s="217"/>
      <c r="P64" s="217"/>
      <c r="Q64" s="217"/>
      <c r="R64" s="217"/>
      <c r="S64" s="217"/>
      <c r="T64" s="217"/>
      <c r="U64" s="217"/>
      <c r="V64" s="217"/>
      <c r="W64" s="75"/>
      <c r="X64" s="75"/>
      <c r="Y64" s="75"/>
    </row>
    <row r="65" spans="2:23" x14ac:dyDescent="0.2">
      <c r="B65" s="18"/>
    </row>
    <row r="66" spans="2:23" hidden="1" x14ac:dyDescent="0.2"/>
    <row r="67" spans="2:23" hidden="1" x14ac:dyDescent="0.2">
      <c r="B67" s="38" t="s">
        <v>76</v>
      </c>
      <c r="K67" s="192" t="s">
        <v>110</v>
      </c>
      <c r="L67" s="193"/>
      <c r="M67" s="193"/>
      <c r="N67" s="193"/>
      <c r="O67" s="193"/>
      <c r="P67" s="193"/>
      <c r="Q67" s="193"/>
      <c r="R67" s="193"/>
      <c r="S67" s="193"/>
      <c r="T67" s="193"/>
      <c r="U67" s="193"/>
      <c r="V67" s="194"/>
      <c r="W67" s="171"/>
    </row>
    <row r="68" spans="2:23" hidden="1" x14ac:dyDescent="0.2">
      <c r="B68" s="38" t="s">
        <v>83</v>
      </c>
      <c r="K68" s="195"/>
      <c r="L68" s="196"/>
      <c r="M68" s="196"/>
      <c r="N68" s="196"/>
      <c r="O68" s="196"/>
      <c r="P68" s="196"/>
      <c r="Q68" s="196"/>
      <c r="R68" s="196"/>
      <c r="S68" s="196"/>
      <c r="T68" s="196"/>
      <c r="U68" s="196"/>
      <c r="V68" s="197"/>
      <c r="W68" s="171"/>
    </row>
    <row r="69" spans="2:23" ht="27" hidden="1" customHeight="1" x14ac:dyDescent="0.2">
      <c r="K69" s="195"/>
      <c r="L69" s="196"/>
      <c r="M69" s="196"/>
      <c r="N69" s="196"/>
      <c r="O69" s="196"/>
      <c r="P69" s="196"/>
      <c r="Q69" s="196"/>
      <c r="R69" s="196"/>
      <c r="S69" s="196"/>
      <c r="T69" s="196"/>
      <c r="U69" s="196"/>
      <c r="V69" s="197"/>
      <c r="W69" s="171"/>
    </row>
    <row r="70" spans="2:23" hidden="1" x14ac:dyDescent="0.2">
      <c r="K70" s="198"/>
      <c r="L70" s="199"/>
      <c r="M70" s="199"/>
      <c r="N70" s="199"/>
      <c r="O70" s="199"/>
      <c r="P70" s="199"/>
      <c r="Q70" s="199"/>
      <c r="R70" s="199"/>
      <c r="S70" s="199"/>
      <c r="T70" s="199"/>
      <c r="U70" s="199"/>
      <c r="V70" s="200"/>
      <c r="W70" s="171"/>
    </row>
    <row r="71" spans="2:23" hidden="1" x14ac:dyDescent="0.2">
      <c r="W71" s="172"/>
    </row>
    <row r="72" spans="2:23" hidden="1" x14ac:dyDescent="0.2">
      <c r="B72" s="38" t="s">
        <v>77</v>
      </c>
      <c r="K72" s="192" t="s">
        <v>111</v>
      </c>
      <c r="L72" s="193"/>
      <c r="M72" s="193"/>
      <c r="N72" s="193"/>
      <c r="O72" s="193"/>
      <c r="P72" s="193"/>
      <c r="Q72" s="193"/>
      <c r="R72" s="193"/>
      <c r="S72" s="193"/>
      <c r="T72" s="193"/>
      <c r="U72" s="193"/>
      <c r="V72" s="194"/>
      <c r="W72" s="171"/>
    </row>
    <row r="73" spans="2:23" hidden="1" x14ac:dyDescent="0.2">
      <c r="B73" s="38" t="s">
        <v>78</v>
      </c>
      <c r="K73" s="195"/>
      <c r="L73" s="196"/>
      <c r="M73" s="196"/>
      <c r="N73" s="196"/>
      <c r="O73" s="196"/>
      <c r="P73" s="196"/>
      <c r="Q73" s="196"/>
      <c r="R73" s="196"/>
      <c r="S73" s="196"/>
      <c r="T73" s="196"/>
      <c r="U73" s="196"/>
      <c r="V73" s="197"/>
      <c r="W73" s="171"/>
    </row>
    <row r="74" spans="2:23" hidden="1" x14ac:dyDescent="0.2">
      <c r="K74" s="195"/>
      <c r="L74" s="196"/>
      <c r="M74" s="196"/>
      <c r="N74" s="196"/>
      <c r="O74" s="196"/>
      <c r="P74" s="196"/>
      <c r="Q74" s="196"/>
      <c r="R74" s="196"/>
      <c r="S74" s="196"/>
      <c r="T74" s="196"/>
      <c r="U74" s="196"/>
      <c r="V74" s="197"/>
      <c r="W74" s="171"/>
    </row>
    <row r="75" spans="2:23" hidden="1" x14ac:dyDescent="0.2">
      <c r="K75" s="198"/>
      <c r="L75" s="199"/>
      <c r="M75" s="199"/>
      <c r="N75" s="199"/>
      <c r="O75" s="199"/>
      <c r="P75" s="199"/>
      <c r="Q75" s="199"/>
      <c r="R75" s="199"/>
      <c r="S75" s="199"/>
      <c r="T75" s="199"/>
      <c r="U75" s="199"/>
      <c r="V75" s="200"/>
      <c r="W75" s="171"/>
    </row>
    <row r="76" spans="2:23" hidden="1" x14ac:dyDescent="0.2"/>
    <row r="77" spans="2:23" ht="39" hidden="1" customHeight="1" x14ac:dyDescent="0.2">
      <c r="B77" s="43" t="s">
        <v>84</v>
      </c>
      <c r="C77" s="43"/>
      <c r="D77" s="43"/>
      <c r="E77" s="43"/>
      <c r="F77" s="43"/>
      <c r="G77" s="43"/>
      <c r="H77" s="43"/>
      <c r="K77" s="205" t="s">
        <v>100</v>
      </c>
      <c r="L77" s="206"/>
      <c r="M77" s="206"/>
      <c r="N77" s="206"/>
      <c r="O77" s="206"/>
      <c r="P77" s="206"/>
      <c r="Q77" s="206"/>
      <c r="R77" s="206"/>
      <c r="S77" s="206"/>
      <c r="T77" s="206"/>
      <c r="U77" s="206"/>
      <c r="V77" s="206"/>
      <c r="W77" s="207"/>
    </row>
    <row r="78" spans="2:23" hidden="1" x14ac:dyDescent="0.2"/>
    <row r="79" spans="2:23" hidden="1" x14ac:dyDescent="0.2">
      <c r="K79" s="253" t="s">
        <v>112</v>
      </c>
      <c r="L79" s="254"/>
      <c r="M79" s="254"/>
      <c r="N79" s="254"/>
      <c r="O79" s="254"/>
      <c r="P79" s="254"/>
      <c r="Q79" s="254"/>
      <c r="R79" s="254"/>
      <c r="S79" s="254"/>
      <c r="T79" s="254"/>
      <c r="U79" s="254"/>
      <c r="V79" s="255"/>
    </row>
    <row r="80" spans="2:23" hidden="1" x14ac:dyDescent="0.2">
      <c r="K80" s="256"/>
      <c r="L80" s="257"/>
      <c r="M80" s="257"/>
      <c r="N80" s="257"/>
      <c r="O80" s="257"/>
      <c r="P80" s="257"/>
      <c r="Q80" s="257"/>
      <c r="R80" s="257"/>
      <c r="S80" s="257"/>
      <c r="T80" s="257"/>
      <c r="U80" s="257"/>
      <c r="V80" s="258"/>
    </row>
    <row r="81" spans="11:16" hidden="1" x14ac:dyDescent="0.2"/>
    <row r="82" spans="11:16" hidden="1" x14ac:dyDescent="0.2"/>
    <row r="83" spans="11:16" hidden="1" x14ac:dyDescent="0.2">
      <c r="K83" s="76" t="s">
        <v>85</v>
      </c>
      <c r="L83" s="76"/>
      <c r="M83" s="76"/>
      <c r="N83" s="76"/>
      <c r="O83" s="76"/>
      <c r="P83" s="76"/>
    </row>
    <row r="84" spans="11:16" hidden="1" x14ac:dyDescent="0.2">
      <c r="K84" s="38" t="s">
        <v>15</v>
      </c>
    </row>
    <row r="85" spans="11:16" hidden="1" x14ac:dyDescent="0.2">
      <c r="K85" s="38" t="s">
        <v>101</v>
      </c>
    </row>
    <row r="86" spans="11:16" hidden="1" x14ac:dyDescent="0.2"/>
  </sheetData>
  <sheetProtection password="D434" sheet="1" objects="1" scenarios="1" selectLockedCells="1"/>
  <mergeCells count="67">
    <mergeCell ref="K79:V80"/>
    <mergeCell ref="AA28:AB28"/>
    <mergeCell ref="I5:T6"/>
    <mergeCell ref="Q57:V58"/>
    <mergeCell ref="E60:O61"/>
    <mergeCell ref="X39:X40"/>
    <mergeCell ref="B18:O18"/>
    <mergeCell ref="Q15:U16"/>
    <mergeCell ref="P13:S13"/>
    <mergeCell ref="S35:U37"/>
    <mergeCell ref="U20:V20"/>
    <mergeCell ref="D42:V45"/>
    <mergeCell ref="B15:E16"/>
    <mergeCell ref="G15:O16"/>
    <mergeCell ref="U14:V14"/>
    <mergeCell ref="V15:V16"/>
    <mergeCell ref="B39:B40"/>
    <mergeCell ref="B28:B29"/>
    <mergeCell ref="S31:U33"/>
    <mergeCell ref="C31:O31"/>
    <mergeCell ref="C39:O40"/>
    <mergeCell ref="V36:V37"/>
    <mergeCell ref="E52:O52"/>
    <mergeCell ref="V32:V33"/>
    <mergeCell ref="Q51:V51"/>
    <mergeCell ref="B47:V49"/>
    <mergeCell ref="B51:D51"/>
    <mergeCell ref="Q52:V52"/>
    <mergeCell ref="E51:O51"/>
    <mergeCell ref="J2:S2"/>
    <mergeCell ref="C28:O29"/>
    <mergeCell ref="S28:U29"/>
    <mergeCell ref="B8:V8"/>
    <mergeCell ref="B7:V7"/>
    <mergeCell ref="A3:V3"/>
    <mergeCell ref="B9:V9"/>
    <mergeCell ref="C20:E20"/>
    <mergeCell ref="C26:O26"/>
    <mergeCell ref="B22:T22"/>
    <mergeCell ref="L13:O13"/>
    <mergeCell ref="B10:J10"/>
    <mergeCell ref="B12:V12"/>
    <mergeCell ref="B13:C13"/>
    <mergeCell ref="B11:V11"/>
    <mergeCell ref="D13:K13"/>
    <mergeCell ref="K72:V75"/>
    <mergeCell ref="X51:X52"/>
    <mergeCell ref="K77:W77"/>
    <mergeCell ref="F59:O59"/>
    <mergeCell ref="Q59:V59"/>
    <mergeCell ref="E62:O62"/>
    <mergeCell ref="Q62:V62"/>
    <mergeCell ref="E55:O55"/>
    <mergeCell ref="Q55:V55"/>
    <mergeCell ref="E53:O54"/>
    <mergeCell ref="B64:V64"/>
    <mergeCell ref="J57:O58"/>
    <mergeCell ref="K67:V70"/>
    <mergeCell ref="C33:O33"/>
    <mergeCell ref="C35:O35"/>
    <mergeCell ref="Q53:V54"/>
    <mergeCell ref="C37:O37"/>
    <mergeCell ref="AA24:AB24"/>
    <mergeCell ref="AA22:AB22"/>
    <mergeCell ref="AA25:AB25"/>
    <mergeCell ref="AA26:AB26"/>
    <mergeCell ref="X28:Z34"/>
  </mergeCells>
  <printOptions horizontalCentered="1"/>
  <pageMargins left="0.5" right="0.5" top="0.5" bottom="0.5" header="0.5" footer="0.5"/>
  <pageSetup scale="75" orientation="portrait" horizontalDpi="300" verticalDpi="300" r:id="rId1"/>
  <headerFooter alignWithMargins="0">
    <oddFooter xml:space="preserve">&amp;L&amp;"Arial,Bold"Revised May 16, 2016 - Prior versions are obsolete.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171450</xdr:colOff>
                    <xdr:row>11</xdr:row>
                    <xdr:rowOff>438150</xdr:rowOff>
                  </from>
                  <to>
                    <xdr:col>4</xdr:col>
                    <xdr:colOff>400050</xdr:colOff>
                    <xdr:row>11</xdr:row>
                    <xdr:rowOff>609600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0</xdr:col>
                    <xdr:colOff>66675</xdr:colOff>
                    <xdr:row>11</xdr:row>
                    <xdr:rowOff>438150</xdr:rowOff>
                  </from>
                  <to>
                    <xdr:col>2</xdr:col>
                    <xdr:colOff>19050</xdr:colOff>
                    <xdr:row>11</xdr:row>
                    <xdr:rowOff>600075</xdr:rowOff>
                  </to>
                </anchor>
              </controlPr>
            </control>
          </mc:Choice>
        </mc:AlternateContent>
        <mc:AlternateContent xmlns:mc="http://schemas.openxmlformats.org/markup-compatibility/2006">
          <mc:Choice Requires="x14">
            <control shapeId="2118" r:id="rId6" name="Check Box 70">
              <controlPr defaultSize="0" autoFill="0" autoLine="0" autoPict="0">
                <anchor moveWithCells="1">
                  <from>
                    <xdr:col>9</xdr:col>
                    <xdr:colOff>276225</xdr:colOff>
                    <xdr:row>11</xdr:row>
                    <xdr:rowOff>438150</xdr:rowOff>
                  </from>
                  <to>
                    <xdr:col>9</xdr:col>
                    <xdr:colOff>504825</xdr:colOff>
                    <xdr:row>11</xdr:row>
                    <xdr:rowOff>609600</xdr:rowOff>
                  </to>
                </anchor>
              </controlPr>
            </control>
          </mc:Choice>
        </mc:AlternateContent>
        <mc:AlternateContent xmlns:mc="http://schemas.openxmlformats.org/markup-compatibility/2006">
          <mc:Choice Requires="x14">
            <control shapeId="2119" r:id="rId7" name="Check Box 71">
              <controlPr defaultSize="0" autoFill="0" autoLine="0" autoPict="0">
                <anchor moveWithCells="1">
                  <from>
                    <xdr:col>10</xdr:col>
                    <xdr:colOff>581025</xdr:colOff>
                    <xdr:row>11</xdr:row>
                    <xdr:rowOff>438150</xdr:rowOff>
                  </from>
                  <to>
                    <xdr:col>12</xdr:col>
                    <xdr:colOff>85725</xdr:colOff>
                    <xdr:row>11</xdr:row>
                    <xdr:rowOff>600075</xdr:rowOff>
                  </to>
                </anchor>
              </controlPr>
            </control>
          </mc:Choice>
        </mc:AlternateContent>
        <mc:AlternateContent xmlns:mc="http://schemas.openxmlformats.org/markup-compatibility/2006">
          <mc:Choice Requires="x14">
            <control shapeId="2127" r:id="rId8" name="Check Box 79">
              <controlPr defaultSize="0" autoFill="0" autoLine="0" autoPict="0">
                <anchor moveWithCells="1">
                  <from>
                    <xdr:col>15</xdr:col>
                    <xdr:colOff>104775</xdr:colOff>
                    <xdr:row>11</xdr:row>
                    <xdr:rowOff>438150</xdr:rowOff>
                  </from>
                  <to>
                    <xdr:col>16</xdr:col>
                    <xdr:colOff>66675</xdr:colOff>
                    <xdr:row>11</xdr:row>
                    <xdr:rowOff>609600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36"/>
  <sheetViews>
    <sheetView showGridLines="0" showRowColHeaders="0" workbookViewId="0">
      <selection activeCell="C7" sqref="C7"/>
    </sheetView>
  </sheetViews>
  <sheetFormatPr defaultRowHeight="12.75" x14ac:dyDescent="0.2"/>
  <cols>
    <col min="1" max="1" width="4.7109375" style="101" customWidth="1"/>
    <col min="2" max="2" width="46.42578125" style="101" customWidth="1"/>
    <col min="3" max="3" width="16" style="101" customWidth="1"/>
    <col min="4" max="4" width="12.42578125" style="101" bestFit="1" customWidth="1"/>
    <col min="5" max="5" width="9.85546875" style="101" bestFit="1" customWidth="1"/>
    <col min="6" max="6" width="12.5703125" style="101" bestFit="1" customWidth="1"/>
    <col min="7" max="7" width="10" style="101" bestFit="1" customWidth="1"/>
    <col min="8" max="16384" width="9.140625" style="101"/>
  </cols>
  <sheetData>
    <row r="1" spans="2:13" ht="21" customHeight="1" x14ac:dyDescent="0.25">
      <c r="B1" s="100" t="s">
        <v>19</v>
      </c>
      <c r="C1" s="100"/>
      <c r="D1" s="100"/>
      <c r="E1" s="100"/>
      <c r="F1" s="100"/>
      <c r="G1" s="100"/>
      <c r="H1" s="100"/>
      <c r="I1" s="100"/>
      <c r="J1" s="100"/>
      <c r="K1" s="100"/>
      <c r="L1" s="100"/>
      <c r="M1" s="100"/>
    </row>
    <row r="3" spans="2:13" ht="13.5" thickBot="1" x14ac:dyDescent="0.25"/>
    <row r="4" spans="2:13" ht="13.5" thickBot="1" x14ac:dyDescent="0.25">
      <c r="B4" s="271" t="s">
        <v>20</v>
      </c>
      <c r="C4" s="272"/>
    </row>
    <row r="5" spans="2:13" ht="15.95" customHeight="1" thickTop="1" x14ac:dyDescent="0.2">
      <c r="B5" s="102" t="s">
        <v>21</v>
      </c>
      <c r="C5" s="97"/>
    </row>
    <row r="6" spans="2:13" ht="15.95" customHeight="1" x14ac:dyDescent="0.2">
      <c r="B6" s="102" t="s">
        <v>22</v>
      </c>
      <c r="C6" s="97">
        <v>5</v>
      </c>
    </row>
    <row r="7" spans="2:13" ht="15.95" customHeight="1" x14ac:dyDescent="0.2">
      <c r="B7" s="102" t="s">
        <v>23</v>
      </c>
      <c r="C7" s="98">
        <v>37.5</v>
      </c>
      <c r="D7" s="276" t="s">
        <v>87</v>
      </c>
      <c r="E7" s="277"/>
      <c r="F7" s="277"/>
      <c r="G7" s="277"/>
      <c r="H7" s="277"/>
    </row>
    <row r="8" spans="2:13" x14ac:dyDescent="0.2">
      <c r="B8" s="102" t="s">
        <v>24</v>
      </c>
      <c r="C8" s="104">
        <v>0</v>
      </c>
      <c r="D8" s="103"/>
      <c r="E8" s="103"/>
      <c r="F8" s="103"/>
      <c r="G8" s="103"/>
      <c r="H8" s="103"/>
    </row>
    <row r="9" spans="2:13" ht="15.95" customHeight="1" x14ac:dyDescent="0.2">
      <c r="B9" s="102" t="s">
        <v>25</v>
      </c>
      <c r="C9" s="98">
        <v>3.75</v>
      </c>
      <c r="D9" s="276" t="s">
        <v>88</v>
      </c>
      <c r="E9" s="277"/>
      <c r="F9" s="277"/>
      <c r="G9" s="277"/>
      <c r="H9" s="277"/>
    </row>
    <row r="10" spans="2:13" x14ac:dyDescent="0.2">
      <c r="B10" s="102" t="s">
        <v>26</v>
      </c>
      <c r="C10" s="105">
        <v>0.54</v>
      </c>
      <c r="D10" s="103"/>
      <c r="E10" s="103"/>
      <c r="F10" s="106"/>
      <c r="G10" s="103"/>
      <c r="H10" s="103"/>
    </row>
    <row r="11" spans="2:13" ht="15.95" customHeight="1" thickBot="1" x14ac:dyDescent="0.25">
      <c r="B11" s="107" t="s">
        <v>27</v>
      </c>
      <c r="C11" s="99">
        <v>30</v>
      </c>
      <c r="D11" s="276" t="s">
        <v>89</v>
      </c>
      <c r="E11" s="277"/>
      <c r="F11" s="277"/>
      <c r="G11" s="277"/>
      <c r="H11" s="277"/>
    </row>
    <row r="12" spans="2:13" x14ac:dyDescent="0.2">
      <c r="C12" s="108"/>
    </row>
    <row r="14" spans="2:13" ht="13.5" thickBot="1" x14ac:dyDescent="0.25"/>
    <row r="15" spans="2:13" ht="13.5" thickBot="1" x14ac:dyDescent="0.25">
      <c r="B15" s="271" t="s">
        <v>28</v>
      </c>
      <c r="C15" s="273"/>
    </row>
    <row r="16" spans="2:13" ht="13.5" thickTop="1" x14ac:dyDescent="0.2">
      <c r="B16" s="102"/>
      <c r="C16" s="109"/>
    </row>
    <row r="17" spans="2:7" x14ac:dyDescent="0.2">
      <c r="B17" s="274" t="s">
        <v>29</v>
      </c>
      <c r="C17" s="275"/>
    </row>
    <row r="18" spans="2:7" x14ac:dyDescent="0.2">
      <c r="B18" s="102" t="s">
        <v>8</v>
      </c>
      <c r="C18" s="110">
        <f>C5*C10</f>
        <v>0</v>
      </c>
    </row>
    <row r="19" spans="2:7" ht="13.5" thickBot="1" x14ac:dyDescent="0.25">
      <c r="B19" s="111"/>
      <c r="C19" s="112"/>
    </row>
    <row r="20" spans="2:7" ht="13.5" thickTop="1" x14ac:dyDescent="0.2">
      <c r="B20" s="274" t="s">
        <v>30</v>
      </c>
      <c r="C20" s="275"/>
    </row>
    <row r="21" spans="2:7" x14ac:dyDescent="0.2">
      <c r="B21" s="102" t="s">
        <v>31</v>
      </c>
      <c r="C21" s="113">
        <f>C6*C7</f>
        <v>187.5</v>
      </c>
    </row>
    <row r="22" spans="2:7" x14ac:dyDescent="0.2">
      <c r="B22" s="102" t="s">
        <v>32</v>
      </c>
      <c r="C22" s="113">
        <f>SUM(C21*C8)</f>
        <v>0</v>
      </c>
    </row>
    <row r="23" spans="2:7" ht="15" x14ac:dyDescent="0.35">
      <c r="B23" s="102" t="s">
        <v>33</v>
      </c>
      <c r="C23" s="114">
        <f>C5/C11*C9</f>
        <v>0</v>
      </c>
    </row>
    <row r="24" spans="2:7" x14ac:dyDescent="0.2">
      <c r="B24" s="102" t="s">
        <v>34</v>
      </c>
      <c r="C24" s="110">
        <f>SUM(C21:C23)</f>
        <v>187.5</v>
      </c>
    </row>
    <row r="25" spans="2:7" ht="13.5" thickBot="1" x14ac:dyDescent="0.25">
      <c r="B25" s="107"/>
      <c r="C25" s="115"/>
    </row>
    <row r="26" spans="2:7" x14ac:dyDescent="0.2">
      <c r="C26" s="108"/>
    </row>
    <row r="27" spans="2:7" x14ac:dyDescent="0.2">
      <c r="C27" s="108"/>
    </row>
    <row r="28" spans="2:7" x14ac:dyDescent="0.2">
      <c r="C28" s="108"/>
      <c r="E28" s="116"/>
      <c r="F28" s="116"/>
      <c r="G28" s="116"/>
    </row>
    <row r="29" spans="2:7" x14ac:dyDescent="0.2">
      <c r="B29" s="269" t="s">
        <v>92</v>
      </c>
      <c r="C29" s="270"/>
      <c r="D29" s="270"/>
      <c r="E29" s="270"/>
      <c r="F29" s="116"/>
      <c r="G29" s="116"/>
    </row>
    <row r="30" spans="2:7" x14ac:dyDescent="0.2">
      <c r="B30" s="117" t="s">
        <v>90</v>
      </c>
      <c r="C30" s="118" t="s">
        <v>95</v>
      </c>
      <c r="D30" s="129" t="s">
        <v>94</v>
      </c>
      <c r="E30" s="119" t="s">
        <v>91</v>
      </c>
      <c r="F30" s="116"/>
      <c r="G30" s="116"/>
    </row>
    <row r="31" spans="2:7" x14ac:dyDescent="0.2">
      <c r="B31" s="102" t="s">
        <v>35</v>
      </c>
      <c r="C31" s="124">
        <v>33.5</v>
      </c>
      <c r="D31" s="124">
        <v>201</v>
      </c>
      <c r="E31" s="126">
        <v>34</v>
      </c>
      <c r="F31" s="116"/>
      <c r="G31" s="116"/>
    </row>
    <row r="32" spans="2:7" x14ac:dyDescent="0.2">
      <c r="B32" s="102" t="s">
        <v>36</v>
      </c>
      <c r="C32" s="124">
        <v>35.5</v>
      </c>
      <c r="D32" s="124">
        <v>213</v>
      </c>
      <c r="E32" s="126">
        <v>32</v>
      </c>
      <c r="F32" s="116"/>
      <c r="G32" s="116"/>
    </row>
    <row r="33" spans="1:22" x14ac:dyDescent="0.2">
      <c r="B33" s="102" t="s">
        <v>86</v>
      </c>
      <c r="C33" s="124">
        <v>37.5</v>
      </c>
      <c r="D33" s="124">
        <v>225</v>
      </c>
      <c r="E33" s="126">
        <v>30</v>
      </c>
      <c r="F33" s="116"/>
      <c r="G33" s="116"/>
    </row>
    <row r="34" spans="1:22" x14ac:dyDescent="0.2">
      <c r="B34" s="120" t="s">
        <v>38</v>
      </c>
      <c r="C34" s="124">
        <v>52</v>
      </c>
      <c r="D34" s="124">
        <v>312</v>
      </c>
      <c r="E34" s="126">
        <v>26</v>
      </c>
      <c r="F34" s="116"/>
      <c r="G34" s="116"/>
    </row>
    <row r="35" spans="1:22" x14ac:dyDescent="0.2">
      <c r="A35" s="121"/>
      <c r="B35" s="122" t="s">
        <v>39</v>
      </c>
      <c r="C35" s="124">
        <v>56</v>
      </c>
      <c r="D35" s="124">
        <v>336</v>
      </c>
      <c r="E35" s="127">
        <v>24</v>
      </c>
      <c r="H35" s="121"/>
      <c r="I35" s="121"/>
      <c r="J35" s="121"/>
      <c r="K35" s="121"/>
      <c r="L35" s="121"/>
      <c r="M35" s="121"/>
      <c r="N35" s="121"/>
      <c r="O35" s="121"/>
      <c r="P35" s="121"/>
      <c r="Q35" s="121"/>
      <c r="R35" s="121"/>
      <c r="S35" s="121"/>
      <c r="T35" s="121"/>
      <c r="U35" s="121"/>
      <c r="V35" s="121"/>
    </row>
    <row r="36" spans="1:22" ht="13.5" thickBot="1" x14ac:dyDescent="0.25">
      <c r="B36" s="123" t="s">
        <v>40</v>
      </c>
      <c r="C36" s="125">
        <v>84</v>
      </c>
      <c r="D36" s="125">
        <v>504</v>
      </c>
      <c r="E36" s="128">
        <v>20</v>
      </c>
    </row>
  </sheetData>
  <sheetProtection password="D434" sheet="1" objects="1" scenarios="1" selectLockedCells="1"/>
  <mergeCells count="8">
    <mergeCell ref="B29:E29"/>
    <mergeCell ref="B4:C4"/>
    <mergeCell ref="B15:C15"/>
    <mergeCell ref="B17:C17"/>
    <mergeCell ref="B20:C20"/>
    <mergeCell ref="D7:H7"/>
    <mergeCell ref="D9:H9"/>
    <mergeCell ref="D11:H11"/>
  </mergeCells>
  <pageMargins left="0.18" right="0.25" top="1" bottom="1" header="0.49" footer="0.5"/>
  <pageSetup scale="97" orientation="landscape" r:id="rId1"/>
  <headerFooter alignWithMargins="0"/>
  <drawing r:id="rId2"/>
  <legacyDrawing r:id="rId3"/>
  <oleObjects>
    <mc:AlternateContent xmlns:mc="http://schemas.openxmlformats.org/markup-compatibility/2006">
      <mc:Choice Requires="x14">
        <oleObject progId="Word.Document.8" shapeId="4097" r:id="rId4">
          <objectPr defaultSize="0" r:id="rId5">
            <anchor moveWithCells="1">
              <from>
                <xdr:col>1</xdr:col>
                <xdr:colOff>9525</xdr:colOff>
                <xdr:row>0</xdr:row>
                <xdr:rowOff>0</xdr:rowOff>
              </from>
              <to>
                <xdr:col>1</xdr:col>
                <xdr:colOff>2057400</xdr:colOff>
                <xdr:row>2</xdr:row>
                <xdr:rowOff>47625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21"/>
  <sheetViews>
    <sheetView showGridLines="0" showRowColHeaders="0" zoomScale="120" zoomScaleNormal="100" workbookViewId="0"/>
  </sheetViews>
  <sheetFormatPr defaultRowHeight="12.75" x14ac:dyDescent="0.2"/>
  <cols>
    <col min="1" max="16384" width="9.140625" style="101"/>
  </cols>
  <sheetData>
    <row r="1" spans="1:13" x14ac:dyDescent="0.2">
      <c r="A1" s="130"/>
      <c r="B1" s="131"/>
      <c r="C1" s="131"/>
      <c r="D1" s="131"/>
      <c r="E1" s="131"/>
      <c r="F1" s="131"/>
      <c r="G1" s="131"/>
      <c r="H1" s="131"/>
      <c r="I1" s="131"/>
      <c r="J1" s="131"/>
      <c r="K1" s="131"/>
      <c r="L1" s="131"/>
      <c r="M1" s="132"/>
    </row>
    <row r="2" spans="1:13" ht="17.25" customHeight="1" thickBot="1" x14ac:dyDescent="0.25">
      <c r="A2" s="133"/>
      <c r="B2" s="134"/>
      <c r="C2" s="134"/>
      <c r="D2" s="134"/>
      <c r="E2" s="134"/>
      <c r="F2" s="134"/>
      <c r="G2" s="134"/>
      <c r="H2" s="134"/>
      <c r="I2" s="134"/>
      <c r="J2" s="134"/>
      <c r="K2" s="134"/>
      <c r="L2" s="134"/>
      <c r="M2" s="135"/>
    </row>
    <row r="3" spans="1:13" ht="20.25" x14ac:dyDescent="0.2">
      <c r="A3" s="136" t="s">
        <v>41</v>
      </c>
      <c r="B3" s="137"/>
      <c r="C3" s="137"/>
      <c r="D3" s="137"/>
      <c r="E3" s="137"/>
      <c r="F3" s="137"/>
      <c r="G3" s="137"/>
      <c r="H3" s="137"/>
      <c r="I3" s="138"/>
      <c r="J3" s="138"/>
      <c r="K3" s="138"/>
      <c r="L3" s="138"/>
      <c r="M3" s="139"/>
    </row>
    <row r="4" spans="1:13" ht="20.25" x14ac:dyDescent="0.3">
      <c r="A4" s="140"/>
      <c r="B4" s="141"/>
      <c r="C4" s="141"/>
      <c r="D4" s="141"/>
      <c r="E4" s="141"/>
      <c r="F4" s="141"/>
      <c r="G4" s="141"/>
      <c r="H4" s="141"/>
      <c r="I4" s="142"/>
      <c r="J4" s="142"/>
      <c r="K4" s="142"/>
      <c r="L4" s="142"/>
      <c r="M4" s="143"/>
    </row>
    <row r="5" spans="1:13" ht="20.25" x14ac:dyDescent="0.3">
      <c r="A5" s="144" t="s">
        <v>42</v>
      </c>
      <c r="B5" s="145"/>
      <c r="C5" s="145"/>
      <c r="D5" s="145"/>
      <c r="E5" s="145"/>
      <c r="F5" s="145"/>
      <c r="G5" s="145"/>
      <c r="H5" s="145"/>
      <c r="I5" s="146"/>
      <c r="J5" s="146"/>
      <c r="K5" s="146"/>
      <c r="L5" s="146"/>
      <c r="M5" s="147"/>
    </row>
    <row r="6" spans="1:13" ht="20.25" x14ac:dyDescent="0.3">
      <c r="A6" s="144" t="s">
        <v>43</v>
      </c>
      <c r="B6" s="145"/>
      <c r="C6" s="145"/>
      <c r="D6" s="145"/>
      <c r="E6" s="145"/>
      <c r="F6" s="145"/>
      <c r="G6" s="145"/>
      <c r="H6" s="145"/>
      <c r="I6" s="146"/>
      <c r="J6" s="146"/>
      <c r="K6" s="146"/>
      <c r="L6" s="146"/>
      <c r="M6" s="147"/>
    </row>
    <row r="7" spans="1:13" ht="20.25" x14ac:dyDescent="0.3">
      <c r="A7" s="144" t="s">
        <v>44</v>
      </c>
      <c r="B7" s="145"/>
      <c r="C7" s="145"/>
      <c r="D7" s="145"/>
      <c r="E7" s="145"/>
      <c r="F7" s="145"/>
      <c r="G7" s="145"/>
      <c r="H7" s="145"/>
      <c r="I7" s="146"/>
      <c r="J7" s="146"/>
      <c r="K7" s="146"/>
      <c r="L7" s="146"/>
      <c r="M7" s="147"/>
    </row>
    <row r="8" spans="1:13" ht="20.25" x14ac:dyDescent="0.3">
      <c r="A8" s="144" t="s">
        <v>45</v>
      </c>
      <c r="B8" s="145"/>
      <c r="C8" s="145"/>
      <c r="D8" s="145"/>
      <c r="E8" s="145"/>
      <c r="F8" s="145"/>
      <c r="G8" s="145"/>
      <c r="H8" s="145"/>
      <c r="I8" s="146"/>
      <c r="J8" s="146"/>
      <c r="K8" s="146"/>
      <c r="L8" s="146"/>
      <c r="M8" s="147"/>
    </row>
    <row r="9" spans="1:13" ht="20.25" x14ac:dyDescent="0.3">
      <c r="A9" s="144" t="s">
        <v>46</v>
      </c>
      <c r="B9" s="145"/>
      <c r="C9" s="145"/>
      <c r="D9" s="145"/>
      <c r="E9" s="145"/>
      <c r="F9" s="145"/>
      <c r="G9" s="145"/>
      <c r="H9" s="145"/>
      <c r="I9" s="146"/>
      <c r="J9" s="146"/>
      <c r="K9" s="146"/>
      <c r="L9" s="146"/>
      <c r="M9" s="147"/>
    </row>
    <row r="10" spans="1:13" ht="20.25" x14ac:dyDescent="0.3">
      <c r="A10" s="144"/>
      <c r="B10" s="145"/>
      <c r="C10" s="145"/>
      <c r="D10" s="145"/>
      <c r="E10" s="145"/>
      <c r="F10" s="145"/>
      <c r="G10" s="145"/>
      <c r="H10" s="145"/>
      <c r="I10" s="146"/>
      <c r="J10" s="146"/>
      <c r="K10" s="146"/>
      <c r="L10" s="146"/>
      <c r="M10" s="147"/>
    </row>
    <row r="11" spans="1:13" ht="20.25" x14ac:dyDescent="0.3">
      <c r="A11" s="144"/>
      <c r="B11" s="145"/>
      <c r="C11" s="145"/>
      <c r="D11" s="145"/>
      <c r="E11" s="145"/>
      <c r="F11" s="145"/>
      <c r="G11" s="145"/>
      <c r="H11" s="145"/>
      <c r="I11" s="146"/>
      <c r="J11" s="146"/>
      <c r="K11" s="146"/>
      <c r="L11" s="146"/>
      <c r="M11" s="147"/>
    </row>
    <row r="12" spans="1:13" ht="20.25" x14ac:dyDescent="0.3">
      <c r="A12" s="144" t="s">
        <v>47</v>
      </c>
      <c r="B12" s="145"/>
      <c r="C12" s="145"/>
      <c r="D12" s="145"/>
      <c r="E12" s="145"/>
      <c r="F12" s="145"/>
      <c r="G12" s="145"/>
      <c r="H12" s="145"/>
      <c r="I12" s="146"/>
      <c r="J12" s="146"/>
      <c r="K12" s="146"/>
      <c r="L12" s="146"/>
      <c r="M12" s="147"/>
    </row>
    <row r="13" spans="1:13" ht="20.25" x14ac:dyDescent="0.3">
      <c r="A13" s="144" t="s">
        <v>48</v>
      </c>
      <c r="B13" s="145"/>
      <c r="C13" s="145"/>
      <c r="D13" s="145"/>
      <c r="E13" s="145"/>
      <c r="F13" s="145"/>
      <c r="G13" s="145"/>
      <c r="H13" s="145"/>
      <c r="I13" s="146"/>
      <c r="J13" s="146"/>
      <c r="K13" s="146"/>
      <c r="L13" s="146"/>
      <c r="M13" s="147"/>
    </row>
    <row r="14" spans="1:13" ht="20.25" x14ac:dyDescent="0.3">
      <c r="A14" s="144" t="s">
        <v>49</v>
      </c>
      <c r="B14" s="145"/>
      <c r="C14" s="145"/>
      <c r="D14" s="145"/>
      <c r="E14" s="145"/>
      <c r="F14" s="145"/>
      <c r="G14" s="145"/>
      <c r="H14" s="145"/>
      <c r="I14" s="146"/>
      <c r="J14" s="146"/>
      <c r="K14" s="146"/>
      <c r="L14" s="146"/>
      <c r="M14" s="147"/>
    </row>
    <row r="15" spans="1:13" ht="20.25" x14ac:dyDescent="0.3">
      <c r="A15" s="144" t="s">
        <v>50</v>
      </c>
      <c r="B15" s="145"/>
      <c r="C15" s="145"/>
      <c r="D15" s="145"/>
      <c r="E15" s="145"/>
      <c r="F15" s="145"/>
      <c r="G15" s="145"/>
      <c r="H15" s="145"/>
      <c r="I15" s="146"/>
      <c r="J15" s="146"/>
      <c r="K15" s="146"/>
      <c r="L15" s="146"/>
      <c r="M15" s="147"/>
    </row>
    <row r="16" spans="1:13" ht="20.25" x14ac:dyDescent="0.3">
      <c r="A16" s="144"/>
      <c r="B16" s="145"/>
      <c r="C16" s="145"/>
      <c r="D16" s="145"/>
      <c r="E16" s="145"/>
      <c r="F16" s="145"/>
      <c r="G16" s="145"/>
      <c r="H16" s="145"/>
      <c r="I16" s="146"/>
      <c r="J16" s="146"/>
      <c r="K16" s="146"/>
      <c r="L16" s="146"/>
      <c r="M16" s="147"/>
    </row>
    <row r="17" spans="1:13" ht="20.25" x14ac:dyDescent="0.3">
      <c r="A17" s="148"/>
      <c r="B17" s="149"/>
      <c r="C17" s="149"/>
      <c r="D17" s="149"/>
      <c r="E17" s="149"/>
      <c r="F17" s="149"/>
      <c r="G17" s="149"/>
      <c r="H17" s="149"/>
      <c r="I17" s="150"/>
      <c r="J17" s="150"/>
      <c r="K17" s="150"/>
      <c r="L17" s="150"/>
      <c r="M17" s="151"/>
    </row>
    <row r="18" spans="1:13" ht="18.75" customHeight="1" x14ac:dyDescent="0.2">
      <c r="A18" s="152"/>
      <c r="B18" s="153"/>
      <c r="C18" s="153"/>
      <c r="D18" s="153"/>
      <c r="E18" s="153"/>
      <c r="F18" s="153"/>
      <c r="G18" s="153"/>
      <c r="H18" s="153"/>
      <c r="I18" s="153"/>
      <c r="J18" s="153"/>
      <c r="K18" s="153"/>
      <c r="L18" s="153"/>
      <c r="M18" s="154"/>
    </row>
    <row r="19" spans="1:13" x14ac:dyDescent="0.2">
      <c r="A19" s="152"/>
      <c r="B19" s="153"/>
      <c r="C19" s="153"/>
      <c r="D19" s="153"/>
      <c r="E19" s="153"/>
      <c r="F19" s="153"/>
      <c r="G19" s="153"/>
      <c r="H19" s="153"/>
      <c r="I19" s="153"/>
      <c r="J19" s="153"/>
      <c r="K19" s="153"/>
      <c r="L19" s="153"/>
      <c r="M19" s="154"/>
    </row>
    <row r="20" spans="1:13" x14ac:dyDescent="0.2">
      <c r="A20" s="152"/>
      <c r="B20" s="153"/>
      <c r="C20" s="153"/>
      <c r="D20" s="153"/>
      <c r="E20" s="153"/>
      <c r="F20" s="153"/>
      <c r="G20" s="153"/>
      <c r="H20" s="153"/>
      <c r="I20" s="153"/>
      <c r="J20" s="153"/>
      <c r="K20" s="153"/>
      <c r="L20" s="153"/>
      <c r="M20" s="154"/>
    </row>
    <row r="21" spans="1:13" ht="13.5" thickBot="1" x14ac:dyDescent="0.25">
      <c r="A21" s="155"/>
      <c r="B21" s="156"/>
      <c r="C21" s="156"/>
      <c r="D21" s="156"/>
      <c r="E21" s="156"/>
      <c r="F21" s="156"/>
      <c r="G21" s="156"/>
      <c r="H21" s="156"/>
      <c r="I21" s="156"/>
      <c r="J21" s="156"/>
      <c r="K21" s="156"/>
      <c r="L21" s="156"/>
      <c r="M21" s="157"/>
    </row>
  </sheetData>
  <sheetProtection password="D434" sheet="1" objects="1" scenarios="1" selectLockedCells="1" selectUnlockedCells="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sheetPr>
  <dimension ref="A1:M23"/>
  <sheetViews>
    <sheetView workbookViewId="0">
      <selection activeCell="C7" sqref="C7"/>
    </sheetView>
  </sheetViews>
  <sheetFormatPr defaultRowHeight="12.75" x14ac:dyDescent="0.2"/>
  <cols>
    <col min="1" max="1" width="4.7109375" style="2" customWidth="1"/>
    <col min="2" max="2" width="40.28515625" style="2" bestFit="1" customWidth="1"/>
    <col min="3" max="3" width="8.140625" style="2" bestFit="1" customWidth="1"/>
    <col min="4" max="4" width="5.140625" style="2" customWidth="1"/>
    <col min="5" max="16384" width="9.140625" style="2"/>
  </cols>
  <sheetData>
    <row r="1" spans="2:4" ht="21" customHeight="1" x14ac:dyDescent="0.25">
      <c r="B1" s="1"/>
      <c r="C1" s="1"/>
      <c r="D1" s="1"/>
    </row>
    <row r="3" spans="2:4" ht="13.5" thickBot="1" x14ac:dyDescent="0.25"/>
    <row r="4" spans="2:4" ht="13.5" thickBot="1" x14ac:dyDescent="0.25">
      <c r="B4" s="278" t="s">
        <v>20</v>
      </c>
      <c r="C4" s="279"/>
    </row>
    <row r="5" spans="2:4" ht="13.5" thickTop="1" x14ac:dyDescent="0.2">
      <c r="B5" s="3" t="s">
        <v>59</v>
      </c>
      <c r="C5" s="30">
        <f>+'400 Mile Rule Worksheet'!U22</f>
        <v>0</v>
      </c>
    </row>
    <row r="6" spans="2:4" x14ac:dyDescent="0.2">
      <c r="B6" s="3" t="s">
        <v>60</v>
      </c>
      <c r="C6" s="30">
        <f>ROUND(+(C5*C7*0.1)+(C5*2),0)</f>
        <v>0</v>
      </c>
    </row>
    <row r="7" spans="2:4" x14ac:dyDescent="0.2">
      <c r="B7" s="3" t="s">
        <v>22</v>
      </c>
      <c r="C7" s="81">
        <f>+'400 Mile Rule Worksheet'!AC22</f>
        <v>0</v>
      </c>
    </row>
    <row r="8" spans="2:4" x14ac:dyDescent="0.2">
      <c r="B8" s="3" t="s">
        <v>23</v>
      </c>
      <c r="C8" s="31">
        <f>+C20</f>
        <v>37.5</v>
      </c>
    </row>
    <row r="9" spans="2:4" x14ac:dyDescent="0.2">
      <c r="B9" s="3" t="s">
        <v>24</v>
      </c>
      <c r="C9" s="32">
        <v>0</v>
      </c>
    </row>
    <row r="10" spans="2:4" x14ac:dyDescent="0.2">
      <c r="B10" s="3" t="s">
        <v>25</v>
      </c>
      <c r="C10" s="31">
        <v>3.75</v>
      </c>
    </row>
    <row r="11" spans="2:4" x14ac:dyDescent="0.2">
      <c r="B11" s="3" t="s">
        <v>27</v>
      </c>
      <c r="C11" s="34">
        <v>30</v>
      </c>
    </row>
    <row r="12" spans="2:4" x14ac:dyDescent="0.2">
      <c r="B12" s="3" t="s">
        <v>62</v>
      </c>
      <c r="C12" s="31">
        <f>ROUND(+C6/C11*C10,0)</f>
        <v>0</v>
      </c>
    </row>
    <row r="13" spans="2:4" x14ac:dyDescent="0.2">
      <c r="B13" s="3" t="s">
        <v>63</v>
      </c>
      <c r="C13" s="31">
        <f>IF(C7=0,ROUND(C8+C12,0),ROUND((C8*C7)+C12,0))</f>
        <v>38</v>
      </c>
    </row>
    <row r="14" spans="2:4" ht="13.5" thickBot="1" x14ac:dyDescent="0.25">
      <c r="B14" s="4"/>
      <c r="C14" s="35"/>
    </row>
    <row r="15" spans="2:4" x14ac:dyDescent="0.2">
      <c r="C15" s="5"/>
    </row>
    <row r="16" spans="2:4" ht="13.5" thickBot="1" x14ac:dyDescent="0.25">
      <c r="C16" s="5"/>
    </row>
    <row r="17" spans="1:13" ht="13.5" thickBot="1" x14ac:dyDescent="0.25">
      <c r="B17" s="278" t="s">
        <v>61</v>
      </c>
      <c r="C17" s="280"/>
    </row>
    <row r="18" spans="1:13" ht="13.5" thickTop="1" x14ac:dyDescent="0.2">
      <c r="B18" s="3" t="s">
        <v>35</v>
      </c>
      <c r="C18" s="31">
        <v>33.5</v>
      </c>
    </row>
    <row r="19" spans="1:13" x14ac:dyDescent="0.2">
      <c r="B19" s="3" t="s">
        <v>36</v>
      </c>
      <c r="C19" s="31">
        <v>35.5</v>
      </c>
    </row>
    <row r="20" spans="1:13" x14ac:dyDescent="0.2">
      <c r="B20" s="3" t="s">
        <v>37</v>
      </c>
      <c r="C20" s="31">
        <v>37.5</v>
      </c>
    </row>
    <row r="21" spans="1:13" x14ac:dyDescent="0.2">
      <c r="B21" s="6" t="s">
        <v>38</v>
      </c>
      <c r="C21" s="31">
        <v>52</v>
      </c>
    </row>
    <row r="22" spans="1:13" x14ac:dyDescent="0.2">
      <c r="A22" s="7"/>
      <c r="B22" s="8" t="s">
        <v>39</v>
      </c>
      <c r="C22" s="31">
        <v>56</v>
      </c>
      <c r="D22" s="7"/>
      <c r="E22" s="7"/>
      <c r="F22" s="7"/>
      <c r="G22" s="7"/>
      <c r="H22" s="7"/>
      <c r="I22" s="7"/>
      <c r="J22" s="7"/>
      <c r="K22" s="7"/>
      <c r="L22" s="7"/>
      <c r="M22" s="7"/>
    </row>
    <row r="23" spans="1:13" ht="13.5" thickBot="1" x14ac:dyDescent="0.25">
      <c r="B23" s="9" t="s">
        <v>40</v>
      </c>
      <c r="C23" s="33">
        <v>84</v>
      </c>
    </row>
  </sheetData>
  <sheetProtection selectLockedCells="1" selectUnlockedCells="1"/>
  <mergeCells count="2">
    <mergeCell ref="B4:C4"/>
    <mergeCell ref="B17:C17"/>
  </mergeCells>
  <pageMargins left="0.18" right="0.25" top="1" bottom="1" header="0.49"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400 Mile Rule Worksheet</vt:lpstr>
      <vt:lpstr>MileageCalc</vt:lpstr>
      <vt:lpstr>MileageCalc Instructions</vt:lpstr>
      <vt:lpstr>Calc for Worksheet </vt:lpstr>
      <vt:lpstr>AutoRent</vt:lpstr>
      <vt:lpstr>'400 Mile Rule Worksheet'!Print_Area</vt:lpstr>
      <vt:lpstr>MileageCalc!Print_Area</vt:lpstr>
    </vt:vector>
  </TitlesOfParts>
  <Company>TAMU-T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sheryl russell</dc:creator>
  <cp:lastModifiedBy>Marcie Whisenhunt</cp:lastModifiedBy>
  <cp:lastPrinted>2012-05-04T13:57:24Z</cp:lastPrinted>
  <dcterms:created xsi:type="dcterms:W3CDTF">2004-11-19T22:08:12Z</dcterms:created>
  <dcterms:modified xsi:type="dcterms:W3CDTF">2016-05-17T13:27:10Z</dcterms:modified>
</cp:coreProperties>
</file>